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Wykonanie budżetu 2017 r\Załącznik Nr 1\"/>
    </mc:Choice>
  </mc:AlternateContent>
  <bookViews>
    <workbookView xWindow="0" yWindow="0" windowWidth="24240" windowHeight="12345"/>
  </bookViews>
  <sheets>
    <sheet name="(1d) dochody" sheetId="1" r:id="rId1"/>
    <sheet name="(1d) wydatki" sheetId="2" r:id="rId2"/>
  </sheets>
  <calcPr calcId="162913"/>
</workbook>
</file>

<file path=xl/calcChain.xml><?xml version="1.0" encoding="utf-8"?>
<calcChain xmlns="http://schemas.openxmlformats.org/spreadsheetml/2006/main">
  <c r="F37" i="2" l="1"/>
  <c r="F46" i="2"/>
  <c r="F54" i="2"/>
  <c r="F36" i="2" l="1"/>
  <c r="H30" i="2"/>
  <c r="H28" i="2"/>
  <c r="H26" i="2"/>
  <c r="F29" i="2"/>
  <c r="G29" i="2"/>
  <c r="F27" i="2"/>
  <c r="F24" i="2" s="1"/>
  <c r="G27" i="2"/>
  <c r="F25" i="2"/>
  <c r="G25" i="2"/>
  <c r="H22" i="2"/>
  <c r="G24" i="2" l="1"/>
  <c r="H29" i="2"/>
  <c r="H27" i="2"/>
  <c r="H25" i="2"/>
  <c r="H24" i="2"/>
  <c r="E29" i="2"/>
  <c r="E25" i="2"/>
  <c r="E24" i="2" s="1"/>
  <c r="E27" i="2"/>
  <c r="H35" i="1"/>
  <c r="H33" i="1"/>
  <c r="F29" i="1"/>
  <c r="G29" i="1"/>
  <c r="E29" i="1"/>
  <c r="H30" i="1"/>
  <c r="H28" i="1"/>
  <c r="F27" i="1"/>
  <c r="G27" i="1"/>
  <c r="E27" i="1"/>
  <c r="H26" i="1"/>
  <c r="H20" i="1"/>
  <c r="F25" i="1"/>
  <c r="F24" i="1" s="1"/>
  <c r="G25" i="1"/>
  <c r="E25" i="1"/>
  <c r="G19" i="1"/>
  <c r="E24" i="1" l="1"/>
  <c r="H25" i="1"/>
  <c r="H27" i="1"/>
  <c r="G24" i="1"/>
  <c r="H24" i="1" s="1"/>
  <c r="H29" i="1"/>
  <c r="G46" i="2"/>
  <c r="H46" i="2" s="1"/>
  <c r="F8" i="2"/>
  <c r="F7" i="2" s="1"/>
  <c r="G8" i="2"/>
  <c r="G7" i="2" s="1"/>
  <c r="F11" i="2"/>
  <c r="F10" i="2" s="1"/>
  <c r="G11" i="2"/>
  <c r="G10" i="2" s="1"/>
  <c r="F18" i="2"/>
  <c r="F17" i="2" s="1"/>
  <c r="G18" i="2"/>
  <c r="G17" i="2" s="1"/>
  <c r="F21" i="2"/>
  <c r="G21" i="2"/>
  <c r="F32" i="2"/>
  <c r="F31" i="2" s="1"/>
  <c r="G32" i="2"/>
  <c r="F34" i="2"/>
  <c r="G34" i="2"/>
  <c r="G37" i="2"/>
  <c r="G36" i="2" s="1"/>
  <c r="G54" i="2"/>
  <c r="H54" i="2" s="1"/>
  <c r="F41" i="1"/>
  <c r="G41" i="1"/>
  <c r="F39" i="1"/>
  <c r="G39" i="1"/>
  <c r="F37" i="1"/>
  <c r="G37" i="1"/>
  <c r="F34" i="1"/>
  <c r="G34" i="1"/>
  <c r="H34" i="1" s="1"/>
  <c r="F32" i="1"/>
  <c r="G32" i="1"/>
  <c r="F19" i="1"/>
  <c r="F16" i="1"/>
  <c r="G16" i="1"/>
  <c r="F13" i="1"/>
  <c r="F12" i="1" s="1"/>
  <c r="G13" i="1"/>
  <c r="G12" i="1" s="1"/>
  <c r="F15" i="1"/>
  <c r="G15" i="1"/>
  <c r="E37" i="1"/>
  <c r="E13" i="1"/>
  <c r="E12" i="1" s="1"/>
  <c r="H33" i="2"/>
  <c r="H53" i="2"/>
  <c r="H52" i="2"/>
  <c r="H51" i="2"/>
  <c r="H49" i="2"/>
  <c r="H48" i="2"/>
  <c r="H47" i="2"/>
  <c r="H45" i="2"/>
  <c r="H44" i="2"/>
  <c r="H43" i="2"/>
  <c r="H42" i="2"/>
  <c r="H40" i="2"/>
  <c r="H39" i="2"/>
  <c r="H38" i="2"/>
  <c r="G31" i="1" l="1"/>
  <c r="G56" i="2"/>
  <c r="G31" i="2"/>
  <c r="G36" i="1"/>
  <c r="F31" i="1"/>
  <c r="F36" i="1"/>
  <c r="E32" i="2"/>
  <c r="E34" i="2"/>
  <c r="H23" i="2"/>
  <c r="F20" i="2"/>
  <c r="G20" i="2"/>
  <c r="E21" i="2"/>
  <c r="E20" i="2" s="1"/>
  <c r="E11" i="2"/>
  <c r="E37" i="2"/>
  <c r="E46" i="2"/>
  <c r="E54" i="2"/>
  <c r="F56" i="2" l="1"/>
  <c r="E31" i="2"/>
  <c r="H31" i="2"/>
  <c r="H32" i="2"/>
  <c r="H20" i="2"/>
  <c r="H21" i="2"/>
  <c r="E36" i="2"/>
  <c r="H37" i="2"/>
  <c r="H41" i="1"/>
  <c r="E41" i="1"/>
  <c r="H42" i="1"/>
  <c r="E39" i="1"/>
  <c r="E36" i="1" s="1"/>
  <c r="H40" i="1"/>
  <c r="H38" i="1"/>
  <c r="H36" i="2" l="1"/>
  <c r="H36" i="1"/>
  <c r="H37" i="1"/>
  <c r="H39" i="1"/>
  <c r="H23" i="1" l="1"/>
  <c r="F22" i="1"/>
  <c r="F21" i="1" s="1"/>
  <c r="G22" i="1"/>
  <c r="G21" i="1" s="1"/>
  <c r="E22" i="1"/>
  <c r="E21" i="1" s="1"/>
  <c r="H22" i="1" l="1"/>
  <c r="H21" i="1"/>
  <c r="H55" i="2" l="1"/>
  <c r="H19" i="2"/>
  <c r="E18" i="2"/>
  <c r="E17" i="2" s="1"/>
  <c r="H17" i="1"/>
  <c r="F18" i="1"/>
  <c r="F43" i="1" s="1"/>
  <c r="G18" i="1"/>
  <c r="G43" i="1" s="1"/>
  <c r="E19" i="1"/>
  <c r="E18" i="1" s="1"/>
  <c r="H17" i="2" l="1"/>
  <c r="H18" i="2"/>
  <c r="H18" i="1"/>
  <c r="H19" i="1"/>
  <c r="H16" i="2"/>
  <c r="E10" i="2"/>
  <c r="E32" i="1"/>
  <c r="H32" i="1" l="1"/>
  <c r="H11" i="2"/>
  <c r="H15" i="2" l="1"/>
  <c r="H14" i="2"/>
  <c r="H13" i="2"/>
  <c r="H12" i="2"/>
  <c r="H9" i="2"/>
  <c r="E16" i="1"/>
  <c r="E15" i="1" s="1"/>
  <c r="E8" i="2"/>
  <c r="E7" i="2" s="1"/>
  <c r="E56" i="2" s="1"/>
  <c r="H14" i="1"/>
  <c r="E34" i="1"/>
  <c r="E31" i="1" s="1"/>
  <c r="E43" i="1" s="1"/>
  <c r="H10" i="2" l="1"/>
  <c r="H8" i="2"/>
  <c r="H16" i="1"/>
  <c r="H12" i="1"/>
  <c r="H13" i="1"/>
  <c r="H15" i="1" l="1"/>
  <c r="H43" i="1"/>
  <c r="H7" i="2"/>
  <c r="H31" i="1"/>
  <c r="H56" i="2" l="1"/>
</calcChain>
</file>

<file path=xl/sharedStrings.xml><?xml version="1.0" encoding="utf-8"?>
<sst xmlns="http://schemas.openxmlformats.org/spreadsheetml/2006/main" count="111" uniqueCount="52">
  <si>
    <t>Dział</t>
  </si>
  <si>
    <t>Rozdział</t>
  </si>
  <si>
    <t>Paragraf</t>
  </si>
  <si>
    <t>Klasyfikacja budżetowa</t>
  </si>
  <si>
    <t>Treść</t>
  </si>
  <si>
    <t>Plan po zmianach</t>
  </si>
  <si>
    <t>Kwota wykonanych dochodów</t>
  </si>
  <si>
    <t>O10</t>
  </si>
  <si>
    <t>O1095</t>
  </si>
  <si>
    <t>Rolnictwo i łowiectwo</t>
  </si>
  <si>
    <t>R A Z E M  :</t>
  </si>
  <si>
    <t>Pozostała działalność</t>
  </si>
  <si>
    <t>Dotacje celowe otrzymane z budżetu państwa na realizację zadań bieżących z zakresu administracji rządowej oraz innych zadań zleconych gminie (związkom gmin) ustawami</t>
  </si>
  <si>
    <t xml:space="preserve">Administracja publiczna </t>
  </si>
  <si>
    <t>Pomoc społeczna</t>
  </si>
  <si>
    <t>Urzędy wojewódzkie</t>
  </si>
  <si>
    <t>Różne opłaty i składki</t>
  </si>
  <si>
    <t>Składki na ubezpieczenie społeczne</t>
  </si>
  <si>
    <t xml:space="preserve">Wynagrodzenia osobowe pracowników </t>
  </si>
  <si>
    <t xml:space="preserve">Składki na Fundusz Pracy </t>
  </si>
  <si>
    <t>Zakup materiałów i wyposażenia</t>
  </si>
  <si>
    <t>Zakup usług pozostałych</t>
  </si>
  <si>
    <t>Świadczenia społeczne</t>
  </si>
  <si>
    <t>Szkolenia pracowników niebędących członkami korpusu służby cywilnej</t>
  </si>
  <si>
    <t>Kwota wykonanych wydatków</t>
  </si>
  <si>
    <t>Plan na początku 2016 r.</t>
  </si>
  <si>
    <t>Świadczenia wychowawcze</t>
  </si>
  <si>
    <t>Urzędy naczelnych organów władzy państwowej, kontroli i ochrony prawa oraz sądownictwa</t>
  </si>
  <si>
    <t>Urzędy naczelnych organów władzy państwowej, kontroli i ochrony prawa</t>
  </si>
  <si>
    <t>Wynagrodzenia bezosobowe</t>
  </si>
  <si>
    <t>Obrona narodowa</t>
  </si>
  <si>
    <t>Pozostałe wydatki obronne</t>
  </si>
  <si>
    <t>Składki na ubezpieczenie zdrowotne opłacane za osoby pobierające niektóre świadczenia z pomocy społecznej, niektóre świadczenia rodzinne oraz za osoby uczestniczące w zajęciach w centrum integracji społecznej</t>
  </si>
  <si>
    <t>Rodzina</t>
  </si>
  <si>
    <t>Świadczenia rodzinne, świadczenie z funduszu alimentacyjnego oraz składki na ubezpieczenia emerytalne i rentowe z ubezpieczenia społecznego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</si>
  <si>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</si>
  <si>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Kata Dużej Rodziny</t>
  </si>
  <si>
    <t>Plan na początku 2017 r.</t>
  </si>
  <si>
    <t>Pomoc dla cudzoziemców</t>
  </si>
  <si>
    <t>Składki na ubezpieczenie zdrowotne</t>
  </si>
  <si>
    <t xml:space="preserve">zadań z zakresu administracji rządowej zleconych gminie ustawami w 2017 r. </t>
  </si>
  <si>
    <t xml:space="preserve">Sprawozdanie z wykonania planu finansowego dochodów związanych z realizacją </t>
  </si>
  <si>
    <t>Sprawozdanie z wykonania planu finansowego wydatków związanych z realizacją</t>
  </si>
  <si>
    <t>Szkoły podstawowe</t>
  </si>
  <si>
    <t>Oświata i wychowanie</t>
  </si>
  <si>
    <t>Gimnazja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</si>
  <si>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</si>
  <si>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Zakup pomocy naukowych, dydaktycznych i książek</t>
  </si>
  <si>
    <t>% wykonania</t>
  </si>
  <si>
    <t xml:space="preserve">                     Załącznik Nr 1 d </t>
  </si>
  <si>
    <t xml:space="preserve">                     do Zarządzenia Nr 10 / 2018 Wójta Gminy Radziejowice </t>
  </si>
  <si>
    <t xml:space="preserve">                     z dnia 26 marca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</si>
</sst>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8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9" fillId="0" borderId="0" xfId="0" applyFont="1"/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7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6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15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6" fillId="0" borderId="7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4" fontId="9" fillId="0" borderId="0" xfId="0" applyNumberFormat="1" applyFont="1"/>
    <xf numFmtId="0" fontId="5" fillId="0" borderId="8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horizontal="left" vertical="center" wrapText="1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4" fontId="4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8"/>
  <sheetViews>
    <sheetView tabSelected="1" workbookViewId="0">
      <selection activeCell="F4" sqref="F4"/>
    </sheetView>
  </sheetViews>
  <sheetFormatPr defaultRowHeight="15"/>
  <cols>
    <col min="1" max="3" width="9.625" style="23" customWidth="1"/>
    <col min="4" max="4" width="30.5" style="23" customWidth="1"/>
    <col min="5" max="8" width="16.625" style="23" customWidth="1"/>
    <col min="9" max="9" width="9" style="23"/>
    <col min="10" max="10" width="9.875" style="23" bestFit="1" customWidth="1"/>
    <col min="11" max="16384" width="9" style="23"/>
  </cols>
  <sheetData>
    <row r="2" spans="1:10">
      <c r="F2" s="23" t="s">
        <v>49</v>
      </c>
    </row>
    <row r="3" spans="1:10">
      <c r="F3" s="23" t="s">
        <v>50</v>
      </c>
    </row>
    <row r="4" spans="1:10">
      <c r="F4" s="23" t="s">
        <v>51</v>
      </c>
    </row>
    <row r="7" spans="1:10" ht="18.75">
      <c r="B7" s="29" t="s">
        <v>41</v>
      </c>
    </row>
    <row r="8" spans="1:10" ht="18.75">
      <c r="B8" s="29" t="s">
        <v>40</v>
      </c>
    </row>
    <row r="9" spans="1:10" ht="18.75" customHeight="1">
      <c r="A9" s="30"/>
    </row>
    <row r="10" spans="1:10" ht="39.950000000000003" customHeight="1">
      <c r="A10" s="92" t="s">
        <v>3</v>
      </c>
      <c r="B10" s="93"/>
      <c r="C10" s="94"/>
      <c r="D10" s="90" t="s">
        <v>4</v>
      </c>
      <c r="E10" s="90" t="s">
        <v>37</v>
      </c>
      <c r="F10" s="90" t="s">
        <v>5</v>
      </c>
      <c r="G10" s="90" t="s">
        <v>6</v>
      </c>
      <c r="H10" s="90" t="s">
        <v>48</v>
      </c>
    </row>
    <row r="11" spans="1:10" ht="39.950000000000003" customHeight="1">
      <c r="A11" s="31" t="s">
        <v>0</v>
      </c>
      <c r="B11" s="31" t="s">
        <v>1</v>
      </c>
      <c r="C11" s="31" t="s">
        <v>2</v>
      </c>
      <c r="D11" s="91"/>
      <c r="E11" s="91"/>
      <c r="F11" s="91"/>
      <c r="G11" s="91"/>
      <c r="H11" s="91"/>
    </row>
    <row r="12" spans="1:10" s="29" customFormat="1" ht="24.95" customHeight="1">
      <c r="A12" s="54" t="s">
        <v>7</v>
      </c>
      <c r="B12" s="54"/>
      <c r="C12" s="55"/>
      <c r="D12" s="59" t="s">
        <v>9</v>
      </c>
      <c r="E12" s="57">
        <f>SUM(E13)</f>
        <v>0</v>
      </c>
      <c r="F12" s="57">
        <f t="shared" ref="F12:G13" si="0">SUM(F13)</f>
        <v>40770.99</v>
      </c>
      <c r="G12" s="57">
        <f t="shared" si="0"/>
        <v>40770.99</v>
      </c>
      <c r="H12" s="58">
        <f>G12/F12*100</f>
        <v>100</v>
      </c>
    </row>
    <row r="13" spans="1:10" s="37" customFormat="1" ht="24.95" customHeight="1">
      <c r="A13" s="95"/>
      <c r="B13" s="33" t="s">
        <v>8</v>
      </c>
      <c r="C13" s="34"/>
      <c r="D13" s="35" t="s">
        <v>11</v>
      </c>
      <c r="E13" s="26">
        <f>SUM(E14)</f>
        <v>0</v>
      </c>
      <c r="F13" s="26">
        <f t="shared" si="0"/>
        <v>40770.99</v>
      </c>
      <c r="G13" s="26">
        <f t="shared" si="0"/>
        <v>40770.99</v>
      </c>
      <c r="H13" s="36">
        <f t="shared" ref="H13:H43" si="1">G13/F13*100</f>
        <v>100</v>
      </c>
    </row>
    <row r="14" spans="1:10" s="42" customFormat="1" ht="50.1" customHeight="1">
      <c r="A14" s="97"/>
      <c r="B14" s="38"/>
      <c r="C14" s="39">
        <v>2010</v>
      </c>
      <c r="D14" s="40" t="s">
        <v>12</v>
      </c>
      <c r="E14" s="24">
        <v>0</v>
      </c>
      <c r="F14" s="27">
        <v>40770.99</v>
      </c>
      <c r="G14" s="27">
        <v>40770.99</v>
      </c>
      <c r="H14" s="41">
        <f t="shared" si="1"/>
        <v>100</v>
      </c>
    </row>
    <row r="15" spans="1:10" s="44" customFormat="1" ht="24.95" customHeight="1">
      <c r="A15" s="54">
        <v>750</v>
      </c>
      <c r="B15" s="54"/>
      <c r="C15" s="55"/>
      <c r="D15" s="81" t="s">
        <v>13</v>
      </c>
      <c r="E15" s="57">
        <f>SUM(E16)</f>
        <v>46684</v>
      </c>
      <c r="F15" s="57">
        <f t="shared" ref="F15:G16" si="2">SUM(F16)</f>
        <v>60775</v>
      </c>
      <c r="G15" s="57">
        <f t="shared" si="2"/>
        <v>59976.95</v>
      </c>
      <c r="H15" s="58">
        <f t="shared" si="1"/>
        <v>98.686877828054293</v>
      </c>
      <c r="J15" s="82"/>
    </row>
    <row r="16" spans="1:10" s="37" customFormat="1" ht="24.95" customHeight="1">
      <c r="A16" s="95"/>
      <c r="B16" s="33">
        <v>75011</v>
      </c>
      <c r="C16" s="34"/>
      <c r="D16" s="35" t="s">
        <v>15</v>
      </c>
      <c r="E16" s="26">
        <f>SUM(E17)</f>
        <v>46684</v>
      </c>
      <c r="F16" s="26">
        <f t="shared" si="2"/>
        <v>60775</v>
      </c>
      <c r="G16" s="26">
        <f t="shared" si="2"/>
        <v>59976.95</v>
      </c>
      <c r="H16" s="36">
        <f t="shared" si="1"/>
        <v>98.686877828054293</v>
      </c>
    </row>
    <row r="17" spans="1:13" s="42" customFormat="1" ht="50.1" customHeight="1">
      <c r="A17" s="97"/>
      <c r="B17" s="38"/>
      <c r="C17" s="39">
        <v>2010</v>
      </c>
      <c r="D17" s="40" t="s">
        <v>12</v>
      </c>
      <c r="E17" s="24">
        <v>46684</v>
      </c>
      <c r="F17" s="24">
        <v>60775</v>
      </c>
      <c r="G17" s="24">
        <v>59976.95</v>
      </c>
      <c r="H17" s="41">
        <f>G17/F17*100</f>
        <v>98.686877828054293</v>
      </c>
      <c r="J17" s="49"/>
      <c r="K17" s="49"/>
      <c r="L17" s="49"/>
      <c r="M17" s="49"/>
    </row>
    <row r="18" spans="1:13" s="44" customFormat="1" ht="50.1" customHeight="1">
      <c r="A18" s="54">
        <v>751</v>
      </c>
      <c r="B18" s="54"/>
      <c r="C18" s="55"/>
      <c r="D18" s="60" t="s">
        <v>27</v>
      </c>
      <c r="E18" s="57">
        <f>SUM(E19)</f>
        <v>1105</v>
      </c>
      <c r="F18" s="57">
        <f t="shared" ref="F18:G19" si="3">SUM(F19)</f>
        <v>1105</v>
      </c>
      <c r="G18" s="57">
        <f t="shared" si="3"/>
        <v>1105</v>
      </c>
      <c r="H18" s="58">
        <f t="shared" si="1"/>
        <v>100</v>
      </c>
      <c r="J18" s="50"/>
      <c r="K18" s="50"/>
      <c r="L18" s="50"/>
      <c r="M18" s="50"/>
    </row>
    <row r="19" spans="1:13" s="43" customFormat="1" ht="50.1" customHeight="1">
      <c r="A19" s="95"/>
      <c r="B19" s="33">
        <v>75101</v>
      </c>
      <c r="C19" s="34"/>
      <c r="D19" s="48" t="s">
        <v>28</v>
      </c>
      <c r="E19" s="26">
        <f>SUM(E20)</f>
        <v>1105</v>
      </c>
      <c r="F19" s="26">
        <f t="shared" si="3"/>
        <v>1105</v>
      </c>
      <c r="G19" s="26">
        <f>SUM(G20)</f>
        <v>1105</v>
      </c>
      <c r="H19" s="36">
        <f t="shared" si="1"/>
        <v>100</v>
      </c>
      <c r="J19" s="51"/>
      <c r="K19" s="51"/>
      <c r="L19" s="51"/>
      <c r="M19" s="51"/>
    </row>
    <row r="20" spans="1:13" s="42" customFormat="1" ht="50.1" customHeight="1">
      <c r="A20" s="97"/>
      <c r="B20" s="38"/>
      <c r="C20" s="39">
        <v>2010</v>
      </c>
      <c r="D20" s="40" t="s">
        <v>12</v>
      </c>
      <c r="E20" s="24">
        <v>1105</v>
      </c>
      <c r="F20" s="24">
        <v>1105</v>
      </c>
      <c r="G20" s="24">
        <v>1105</v>
      </c>
      <c r="H20" s="36">
        <f t="shared" si="1"/>
        <v>100</v>
      </c>
      <c r="J20" s="49"/>
      <c r="K20" s="49"/>
      <c r="L20" s="49"/>
      <c r="M20" s="49"/>
    </row>
    <row r="21" spans="1:13" s="44" customFormat="1" ht="24.95" customHeight="1">
      <c r="A21" s="54">
        <v>752</v>
      </c>
      <c r="B21" s="54"/>
      <c r="C21" s="55"/>
      <c r="D21" s="56" t="s">
        <v>30</v>
      </c>
      <c r="E21" s="57">
        <f>SUM(E22)</f>
        <v>400</v>
      </c>
      <c r="F21" s="57">
        <f t="shared" ref="F21:G21" si="4">SUM(F22)</f>
        <v>500</v>
      </c>
      <c r="G21" s="57">
        <f t="shared" si="4"/>
        <v>500</v>
      </c>
      <c r="H21" s="58">
        <f t="shared" si="1"/>
        <v>100</v>
      </c>
      <c r="J21" s="50"/>
      <c r="K21" s="50"/>
      <c r="L21" s="50"/>
      <c r="M21" s="50"/>
    </row>
    <row r="22" spans="1:13" s="43" customFormat="1" ht="50.1" customHeight="1">
      <c r="A22" s="95"/>
      <c r="B22" s="33">
        <v>75212</v>
      </c>
      <c r="C22" s="34"/>
      <c r="D22" s="48" t="s">
        <v>31</v>
      </c>
      <c r="E22" s="26">
        <f>SUM(E23)</f>
        <v>400</v>
      </c>
      <c r="F22" s="26">
        <f t="shared" ref="F22:G22" si="5">SUM(F23)</f>
        <v>500</v>
      </c>
      <c r="G22" s="26">
        <f t="shared" si="5"/>
        <v>500</v>
      </c>
      <c r="H22" s="36">
        <f t="shared" si="1"/>
        <v>100</v>
      </c>
      <c r="J22" s="51"/>
      <c r="K22" s="51"/>
      <c r="L22" s="51"/>
      <c r="M22" s="51"/>
    </row>
    <row r="23" spans="1:13" s="42" customFormat="1" ht="50.1" customHeight="1">
      <c r="A23" s="97"/>
      <c r="B23" s="38"/>
      <c r="C23" s="39">
        <v>2010</v>
      </c>
      <c r="D23" s="40" t="s">
        <v>12</v>
      </c>
      <c r="E23" s="24">
        <v>400</v>
      </c>
      <c r="F23" s="24">
        <v>500</v>
      </c>
      <c r="G23" s="24">
        <v>500</v>
      </c>
      <c r="H23" s="41">
        <f t="shared" si="1"/>
        <v>100</v>
      </c>
      <c r="J23" s="49"/>
      <c r="K23" s="49"/>
      <c r="L23" s="49"/>
      <c r="M23" s="49"/>
    </row>
    <row r="24" spans="1:13" s="44" customFormat="1" ht="24.95" customHeight="1">
      <c r="A24" s="79">
        <v>801</v>
      </c>
      <c r="B24" s="54"/>
      <c r="C24" s="55"/>
      <c r="D24" s="69" t="s">
        <v>44</v>
      </c>
      <c r="E24" s="57">
        <f>SUM(E25,E27,E29)</f>
        <v>0</v>
      </c>
      <c r="F24" s="57">
        <f t="shared" ref="F24:G24" si="6">SUM(F25,F27,F29)</f>
        <v>94737</v>
      </c>
      <c r="G24" s="57">
        <f t="shared" si="6"/>
        <v>88862.96</v>
      </c>
      <c r="H24" s="58">
        <f t="shared" si="1"/>
        <v>93.799634778386491</v>
      </c>
      <c r="J24" s="50"/>
      <c r="K24" s="50"/>
      <c r="L24" s="50"/>
      <c r="M24" s="50"/>
    </row>
    <row r="25" spans="1:13" s="43" customFormat="1" ht="24.95" customHeight="1">
      <c r="A25" s="95"/>
      <c r="B25" s="33">
        <v>80101</v>
      </c>
      <c r="C25" s="34"/>
      <c r="D25" s="48" t="s">
        <v>43</v>
      </c>
      <c r="E25" s="26">
        <f>SUM(E26)</f>
        <v>0</v>
      </c>
      <c r="F25" s="26">
        <f t="shared" ref="F25:G25" si="7">SUM(F26)</f>
        <v>73890</v>
      </c>
      <c r="G25" s="26">
        <f t="shared" si="7"/>
        <v>70380.05</v>
      </c>
      <c r="H25" s="36">
        <f t="shared" si="1"/>
        <v>95.249763161456229</v>
      </c>
      <c r="J25" s="51"/>
      <c r="K25" s="51"/>
      <c r="L25" s="51"/>
      <c r="M25" s="51"/>
    </row>
    <row r="26" spans="1:13" s="42" customFormat="1" ht="50.1" customHeight="1">
      <c r="A26" s="96"/>
      <c r="B26" s="38"/>
      <c r="C26" s="39">
        <v>2010</v>
      </c>
      <c r="D26" s="40" t="s">
        <v>12</v>
      </c>
      <c r="E26" s="24">
        <v>0</v>
      </c>
      <c r="F26" s="24">
        <v>73890</v>
      </c>
      <c r="G26" s="24">
        <v>70380.05</v>
      </c>
      <c r="H26" s="41">
        <f t="shared" si="1"/>
        <v>95.249763161456229</v>
      </c>
      <c r="J26" s="49"/>
      <c r="K26" s="49"/>
      <c r="L26" s="49"/>
      <c r="M26" s="49"/>
    </row>
    <row r="27" spans="1:13" s="43" customFormat="1" ht="24.95" customHeight="1">
      <c r="A27" s="96"/>
      <c r="B27" s="33">
        <v>80110</v>
      </c>
      <c r="C27" s="34"/>
      <c r="D27" s="45" t="s">
        <v>45</v>
      </c>
      <c r="E27" s="26">
        <f>SUM(E28)</f>
        <v>0</v>
      </c>
      <c r="F27" s="26">
        <f t="shared" ref="F27:G27" si="8">SUM(F28)</f>
        <v>18008</v>
      </c>
      <c r="G27" s="26">
        <f t="shared" si="8"/>
        <v>16751.45</v>
      </c>
      <c r="H27" s="36">
        <f t="shared" si="1"/>
        <v>93.022267880941811</v>
      </c>
      <c r="J27" s="51"/>
      <c r="K27" s="51"/>
      <c r="L27" s="51"/>
      <c r="M27" s="51"/>
    </row>
    <row r="28" spans="1:13" s="42" customFormat="1" ht="50.1" customHeight="1">
      <c r="A28" s="96"/>
      <c r="B28" s="38"/>
      <c r="C28" s="39">
        <v>2010</v>
      </c>
      <c r="D28" s="40" t="s">
        <v>12</v>
      </c>
      <c r="E28" s="24">
        <v>0</v>
      </c>
      <c r="F28" s="24">
        <v>18008</v>
      </c>
      <c r="G28" s="24">
        <v>16751.45</v>
      </c>
      <c r="H28" s="41">
        <f t="shared" si="1"/>
        <v>93.022267880941811</v>
      </c>
      <c r="J28" s="49"/>
      <c r="K28" s="49"/>
      <c r="L28" s="49"/>
      <c r="M28" s="49"/>
    </row>
    <row r="29" spans="1:13" s="43" customFormat="1" ht="90" customHeight="1">
      <c r="A29" s="96"/>
      <c r="B29" s="33">
        <v>80150</v>
      </c>
      <c r="C29" s="34"/>
      <c r="D29" s="80" t="s">
        <v>46</v>
      </c>
      <c r="E29" s="26">
        <f>SUM(E30)</f>
        <v>0</v>
      </c>
      <c r="F29" s="26">
        <f t="shared" ref="F29:G29" si="9">SUM(F30)</f>
        <v>2839</v>
      </c>
      <c r="G29" s="26">
        <f t="shared" si="9"/>
        <v>1731.46</v>
      </c>
      <c r="H29" s="36">
        <f t="shared" si="1"/>
        <v>60.988376188798874</v>
      </c>
      <c r="J29" s="51"/>
      <c r="K29" s="51"/>
      <c r="L29" s="51"/>
      <c r="M29" s="51"/>
    </row>
    <row r="30" spans="1:13" s="42" customFormat="1" ht="50.1" customHeight="1">
      <c r="A30" s="97"/>
      <c r="B30" s="38"/>
      <c r="C30" s="39">
        <v>2010</v>
      </c>
      <c r="D30" s="40" t="s">
        <v>12</v>
      </c>
      <c r="E30" s="24">
        <v>0</v>
      </c>
      <c r="F30" s="24">
        <v>2839</v>
      </c>
      <c r="G30" s="24">
        <v>1731.46</v>
      </c>
      <c r="H30" s="41">
        <f t="shared" si="1"/>
        <v>60.988376188798874</v>
      </c>
      <c r="J30" s="49"/>
      <c r="K30" s="49"/>
      <c r="L30" s="49"/>
      <c r="M30" s="49"/>
    </row>
    <row r="31" spans="1:13" s="29" customFormat="1" ht="24.95" customHeight="1">
      <c r="A31" s="54">
        <v>852</v>
      </c>
      <c r="B31" s="54"/>
      <c r="C31" s="54"/>
      <c r="D31" s="59" t="s">
        <v>14</v>
      </c>
      <c r="E31" s="57">
        <f>SUM(E32,E34,)</f>
        <v>3700</v>
      </c>
      <c r="F31" s="57">
        <f t="shared" ref="F31:G31" si="10">SUM(F32,F34,)</f>
        <v>7306</v>
      </c>
      <c r="G31" s="57">
        <f t="shared" si="10"/>
        <v>7052.06</v>
      </c>
      <c r="H31" s="58">
        <f t="shared" si="1"/>
        <v>96.524226663016705</v>
      </c>
    </row>
    <row r="32" spans="1:13" s="37" customFormat="1" ht="80.099999999999994" customHeight="1">
      <c r="A32" s="95"/>
      <c r="B32" s="33">
        <v>85213</v>
      </c>
      <c r="C32" s="33"/>
      <c r="D32" s="67" t="s">
        <v>32</v>
      </c>
      <c r="E32" s="26">
        <f>SUM(E33)</f>
        <v>3600</v>
      </c>
      <c r="F32" s="26">
        <f t="shared" ref="F32:G32" si="11">SUM(F33)</f>
        <v>7306</v>
      </c>
      <c r="G32" s="26">
        <f t="shared" si="11"/>
        <v>7052.06</v>
      </c>
      <c r="H32" s="36">
        <f t="shared" si="1"/>
        <v>96.524226663016705</v>
      </c>
    </row>
    <row r="33" spans="1:8" s="47" customFormat="1" ht="50.1" customHeight="1">
      <c r="A33" s="96"/>
      <c r="B33" s="46"/>
      <c r="C33" s="46">
        <v>2010</v>
      </c>
      <c r="D33" s="40" t="s">
        <v>12</v>
      </c>
      <c r="E33" s="24">
        <v>3600</v>
      </c>
      <c r="F33" s="24">
        <v>7306</v>
      </c>
      <c r="G33" s="14">
        <v>7052.06</v>
      </c>
      <c r="H33" s="41">
        <f t="shared" si="1"/>
        <v>96.524226663016705</v>
      </c>
    </row>
    <row r="34" spans="1:8" s="43" customFormat="1" ht="24.95" customHeight="1">
      <c r="A34" s="96"/>
      <c r="B34" s="33">
        <v>85231</v>
      </c>
      <c r="C34" s="33"/>
      <c r="D34" s="68" t="s">
        <v>38</v>
      </c>
      <c r="E34" s="26">
        <f>SUM(E35)</f>
        <v>100</v>
      </c>
      <c r="F34" s="26">
        <f t="shared" ref="F34:G34" si="12">SUM(F35)</f>
        <v>0</v>
      </c>
      <c r="G34" s="26">
        <f t="shared" si="12"/>
        <v>0</v>
      </c>
      <c r="H34" s="36" t="e">
        <f t="shared" si="1"/>
        <v>#DIV/0!</v>
      </c>
    </row>
    <row r="35" spans="1:8" s="42" customFormat="1" ht="50.1" customHeight="1">
      <c r="A35" s="97"/>
      <c r="B35" s="38"/>
      <c r="C35" s="39">
        <v>2010</v>
      </c>
      <c r="D35" s="40" t="s">
        <v>12</v>
      </c>
      <c r="E35" s="24">
        <v>100</v>
      </c>
      <c r="F35" s="24">
        <v>0</v>
      </c>
      <c r="G35" s="24">
        <v>0</v>
      </c>
      <c r="H35" s="41" t="e">
        <f t="shared" si="1"/>
        <v>#DIV/0!</v>
      </c>
    </row>
    <row r="36" spans="1:8" s="44" customFormat="1" ht="24.95" customHeight="1">
      <c r="A36" s="54">
        <v>855</v>
      </c>
      <c r="B36" s="54"/>
      <c r="C36" s="54"/>
      <c r="D36" s="69" t="s">
        <v>33</v>
      </c>
      <c r="E36" s="57">
        <f>SUM(E41,E39,E37)</f>
        <v>5325000</v>
      </c>
      <c r="F36" s="57">
        <f t="shared" ref="F36:G36" si="13">SUM(F41,F39,F37)</f>
        <v>5897283</v>
      </c>
      <c r="G36" s="57">
        <f t="shared" si="13"/>
        <v>5880425.1299999999</v>
      </c>
      <c r="H36" s="58">
        <f t="shared" si="1"/>
        <v>99.714141749683705</v>
      </c>
    </row>
    <row r="37" spans="1:8" s="43" customFormat="1" ht="30" customHeight="1">
      <c r="A37" s="95"/>
      <c r="B37" s="33">
        <v>85501</v>
      </c>
      <c r="C37" s="33"/>
      <c r="D37" s="45" t="s">
        <v>26</v>
      </c>
      <c r="E37" s="26">
        <f>SUM(E38)</f>
        <v>3990000</v>
      </c>
      <c r="F37" s="26">
        <f t="shared" ref="F37:G37" si="14">SUM(F38)</f>
        <v>4268100</v>
      </c>
      <c r="G37" s="26">
        <f t="shared" si="14"/>
        <v>4267759.0999999996</v>
      </c>
      <c r="H37" s="36">
        <f t="shared" si="1"/>
        <v>99.99201283943674</v>
      </c>
    </row>
    <row r="38" spans="1:8" s="42" customFormat="1" ht="69.95" customHeight="1">
      <c r="A38" s="96"/>
      <c r="B38" s="38"/>
      <c r="C38" s="46">
        <v>2060</v>
      </c>
      <c r="D38" s="70" t="s">
        <v>35</v>
      </c>
      <c r="E38" s="24">
        <v>3990000</v>
      </c>
      <c r="F38" s="24">
        <v>4268100</v>
      </c>
      <c r="G38" s="24">
        <v>4267759.0999999996</v>
      </c>
      <c r="H38" s="41">
        <f t="shared" ref="H38:H42" si="15">G38/F38*100</f>
        <v>99.99201283943674</v>
      </c>
    </row>
    <row r="39" spans="1:8" s="43" customFormat="1" ht="50.1" customHeight="1">
      <c r="A39" s="96"/>
      <c r="B39" s="33">
        <v>85502</v>
      </c>
      <c r="C39" s="33"/>
      <c r="D39" s="67" t="s">
        <v>34</v>
      </c>
      <c r="E39" s="71">
        <f>SUM(E40)</f>
        <v>1335000</v>
      </c>
      <c r="F39" s="71">
        <f t="shared" ref="F39:G39" si="16">SUM(F40)</f>
        <v>1629000</v>
      </c>
      <c r="G39" s="71">
        <f t="shared" si="16"/>
        <v>1612495.03</v>
      </c>
      <c r="H39" s="36">
        <f t="shared" si="1"/>
        <v>98.986803560466541</v>
      </c>
    </row>
    <row r="40" spans="1:8" s="42" customFormat="1" ht="50.1" customHeight="1">
      <c r="A40" s="96"/>
      <c r="B40" s="38"/>
      <c r="C40" s="46">
        <v>2010</v>
      </c>
      <c r="D40" s="40" t="s">
        <v>12</v>
      </c>
      <c r="E40" s="24">
        <v>1335000</v>
      </c>
      <c r="F40" s="24">
        <v>1629000</v>
      </c>
      <c r="G40" s="24">
        <v>1612495.03</v>
      </c>
      <c r="H40" s="41">
        <f t="shared" si="15"/>
        <v>98.986803560466541</v>
      </c>
    </row>
    <row r="41" spans="1:8" s="43" customFormat="1" ht="50.1" customHeight="1">
      <c r="A41" s="96"/>
      <c r="B41" s="33">
        <v>85503</v>
      </c>
      <c r="C41" s="33"/>
      <c r="D41" s="45" t="s">
        <v>36</v>
      </c>
      <c r="E41" s="26">
        <f>SUM(E42)</f>
        <v>0</v>
      </c>
      <c r="F41" s="26">
        <f t="shared" ref="F41:G41" si="17">SUM(F42)</f>
        <v>183</v>
      </c>
      <c r="G41" s="26">
        <f t="shared" si="17"/>
        <v>171</v>
      </c>
      <c r="H41" s="36">
        <f t="shared" si="1"/>
        <v>93.442622950819683</v>
      </c>
    </row>
    <row r="42" spans="1:8" s="42" customFormat="1" ht="50.1" customHeight="1">
      <c r="A42" s="97"/>
      <c r="B42" s="38"/>
      <c r="C42" s="46">
        <v>2010</v>
      </c>
      <c r="D42" s="40" t="s">
        <v>12</v>
      </c>
      <c r="E42" s="24">
        <v>0</v>
      </c>
      <c r="F42" s="24">
        <v>183</v>
      </c>
      <c r="G42" s="24">
        <v>171</v>
      </c>
      <c r="H42" s="41">
        <f t="shared" si="15"/>
        <v>93.442622950819683</v>
      </c>
    </row>
    <row r="43" spans="1:8" s="29" customFormat="1" ht="50.1" customHeight="1">
      <c r="A43" s="87" t="s">
        <v>10</v>
      </c>
      <c r="B43" s="88"/>
      <c r="C43" s="88"/>
      <c r="D43" s="89"/>
      <c r="E43" s="25">
        <f>SUM(E36,E31,E24,E21,E18,E15,E12)</f>
        <v>5376889</v>
      </c>
      <c r="F43" s="25">
        <f t="shared" ref="F43:G43" si="18">SUM(F36,F31,F24,F21,F18,F15,F12)</f>
        <v>6102476.9900000002</v>
      </c>
      <c r="G43" s="25">
        <f t="shared" si="18"/>
        <v>6078693.0899999999</v>
      </c>
      <c r="H43" s="32">
        <f t="shared" si="1"/>
        <v>99.610258260064327</v>
      </c>
    </row>
    <row r="45" spans="1:8">
      <c r="F45" s="77"/>
      <c r="G45" s="77"/>
    </row>
    <row r="46" spans="1:8">
      <c r="D46" s="28"/>
      <c r="E46" s="77"/>
    </row>
    <row r="47" spans="1:8">
      <c r="E47" s="77"/>
    </row>
    <row r="48" spans="1:8">
      <c r="F48" s="77"/>
    </row>
  </sheetData>
  <mergeCells count="14">
    <mergeCell ref="A43:D43"/>
    <mergeCell ref="G10:G11"/>
    <mergeCell ref="H10:H11"/>
    <mergeCell ref="A10:C10"/>
    <mergeCell ref="D10:D11"/>
    <mergeCell ref="E10:E11"/>
    <mergeCell ref="F10:F11"/>
    <mergeCell ref="A37:A42"/>
    <mergeCell ref="A32:A35"/>
    <mergeCell ref="A22:A23"/>
    <mergeCell ref="A19:A20"/>
    <mergeCell ref="A13:A14"/>
    <mergeCell ref="A25:A30"/>
    <mergeCell ref="A16:A17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6"/>
  <sheetViews>
    <sheetView zoomScaleNormal="100" workbookViewId="0"/>
  </sheetViews>
  <sheetFormatPr defaultRowHeight="15"/>
  <cols>
    <col min="1" max="3" width="9.625" style="5" customWidth="1"/>
    <col min="4" max="4" width="30.5" style="5" customWidth="1"/>
    <col min="5" max="5" width="16.625" style="5" customWidth="1"/>
    <col min="6" max="6" width="16.625" style="23" customWidth="1"/>
    <col min="7" max="8" width="16.625" style="5" customWidth="1"/>
    <col min="9" max="9" width="15.125" style="5" bestFit="1" customWidth="1"/>
    <col min="10" max="16384" width="9" style="5"/>
  </cols>
  <sheetData>
    <row r="2" spans="1:12" ht="18.75">
      <c r="B2" s="6" t="s">
        <v>42</v>
      </c>
    </row>
    <row r="3" spans="1:12" ht="18.75">
      <c r="B3" s="6" t="s">
        <v>40</v>
      </c>
    </row>
    <row r="4" spans="1:12" ht="18.75" customHeight="1">
      <c r="A4" s="10"/>
    </row>
    <row r="5" spans="1:12" ht="39.950000000000003" customHeight="1">
      <c r="A5" s="109" t="s">
        <v>3</v>
      </c>
      <c r="B5" s="110"/>
      <c r="C5" s="111"/>
      <c r="D5" s="104" t="s">
        <v>4</v>
      </c>
      <c r="E5" s="104" t="s">
        <v>25</v>
      </c>
      <c r="F5" s="90" t="s">
        <v>5</v>
      </c>
      <c r="G5" s="104" t="s">
        <v>24</v>
      </c>
      <c r="H5" s="104" t="s">
        <v>48</v>
      </c>
    </row>
    <row r="6" spans="1:12" ht="39.950000000000003" customHeight="1">
      <c r="A6" s="9" t="s">
        <v>0</v>
      </c>
      <c r="B6" s="9" t="s">
        <v>1</v>
      </c>
      <c r="C6" s="9" t="s">
        <v>2</v>
      </c>
      <c r="D6" s="105"/>
      <c r="E6" s="105"/>
      <c r="F6" s="91"/>
      <c r="G6" s="105"/>
      <c r="H6" s="105"/>
    </row>
    <row r="7" spans="1:12" s="6" customFormat="1" ht="24.95" customHeight="1">
      <c r="A7" s="61" t="s">
        <v>7</v>
      </c>
      <c r="B7" s="61"/>
      <c r="C7" s="62"/>
      <c r="D7" s="63" t="s">
        <v>9</v>
      </c>
      <c r="E7" s="64">
        <f>SUM(E8)</f>
        <v>0</v>
      </c>
      <c r="F7" s="64">
        <f t="shared" ref="F7:G7" si="0">SUM(F8)</f>
        <v>40770.99</v>
      </c>
      <c r="G7" s="64">
        <f t="shared" si="0"/>
        <v>40770.99</v>
      </c>
      <c r="H7" s="65">
        <f>G7/F7*100</f>
        <v>100</v>
      </c>
      <c r="I7" s="84"/>
    </row>
    <row r="8" spans="1:12" s="1" customFormat="1" ht="24.95" customHeight="1">
      <c r="A8" s="101"/>
      <c r="B8" s="7" t="s">
        <v>8</v>
      </c>
      <c r="C8" s="8"/>
      <c r="D8" s="2" t="s">
        <v>11</v>
      </c>
      <c r="E8" s="12">
        <f>SUM(E9)</f>
        <v>0</v>
      </c>
      <c r="F8" s="12">
        <f t="shared" ref="F8:G8" si="1">SUM(F9)</f>
        <v>40770.99</v>
      </c>
      <c r="G8" s="12">
        <f t="shared" si="1"/>
        <v>40770.99</v>
      </c>
      <c r="H8" s="3">
        <f t="shared" ref="H8:H56" si="2">G8/F8*100</f>
        <v>100</v>
      </c>
    </row>
    <row r="9" spans="1:12" s="20" customFormat="1" ht="24.95" customHeight="1">
      <c r="A9" s="103"/>
      <c r="B9" s="19"/>
      <c r="C9" s="16">
        <v>4430</v>
      </c>
      <c r="D9" s="17" t="s">
        <v>16</v>
      </c>
      <c r="E9" s="14">
        <v>0</v>
      </c>
      <c r="F9" s="27">
        <v>40770.99</v>
      </c>
      <c r="G9" s="27">
        <v>40770.99</v>
      </c>
      <c r="H9" s="15">
        <f t="shared" si="2"/>
        <v>100</v>
      </c>
      <c r="K9" s="72"/>
      <c r="L9" s="72"/>
    </row>
    <row r="10" spans="1:12" s="13" customFormat="1" ht="24.95" customHeight="1">
      <c r="A10" s="61">
        <v>750</v>
      </c>
      <c r="B10" s="61"/>
      <c r="C10" s="62"/>
      <c r="D10" s="66" t="s">
        <v>13</v>
      </c>
      <c r="E10" s="64">
        <f>SUM(E11)</f>
        <v>46684</v>
      </c>
      <c r="F10" s="64">
        <f t="shared" ref="F10:G10" si="3">SUM(F11)</f>
        <v>60775</v>
      </c>
      <c r="G10" s="64">
        <f t="shared" si="3"/>
        <v>59976.95</v>
      </c>
      <c r="H10" s="65">
        <f t="shared" si="2"/>
        <v>98.686877828054293</v>
      </c>
      <c r="I10" s="84"/>
      <c r="K10" s="73"/>
      <c r="L10" s="74"/>
    </row>
    <row r="11" spans="1:12" s="1" customFormat="1" ht="24.95" customHeight="1">
      <c r="A11" s="101"/>
      <c r="B11" s="7">
        <v>75011</v>
      </c>
      <c r="C11" s="8"/>
      <c r="D11" s="2" t="s">
        <v>15</v>
      </c>
      <c r="E11" s="12">
        <f>SUM(E12:E16)</f>
        <v>46684</v>
      </c>
      <c r="F11" s="12">
        <f t="shared" ref="F11:G11" si="4">SUM(F12:F16)</f>
        <v>60775</v>
      </c>
      <c r="G11" s="12">
        <f t="shared" si="4"/>
        <v>59976.95</v>
      </c>
      <c r="H11" s="3">
        <f t="shared" si="2"/>
        <v>98.686877828054293</v>
      </c>
      <c r="K11" s="75"/>
      <c r="L11" s="75"/>
    </row>
    <row r="12" spans="1:12" s="21" customFormat="1" ht="30" customHeight="1">
      <c r="A12" s="102"/>
      <c r="B12" s="98"/>
      <c r="C12" s="16">
        <v>4010</v>
      </c>
      <c r="D12" s="18" t="s">
        <v>18</v>
      </c>
      <c r="E12" s="14">
        <v>39000</v>
      </c>
      <c r="F12" s="14">
        <v>49000</v>
      </c>
      <c r="G12" s="14">
        <v>49000</v>
      </c>
      <c r="H12" s="15">
        <f t="shared" si="2"/>
        <v>100</v>
      </c>
    </row>
    <row r="13" spans="1:12" s="21" customFormat="1" ht="24.95" customHeight="1">
      <c r="A13" s="102"/>
      <c r="B13" s="99"/>
      <c r="C13" s="16">
        <v>4110</v>
      </c>
      <c r="D13" s="18" t="s">
        <v>17</v>
      </c>
      <c r="E13" s="14">
        <v>5500</v>
      </c>
      <c r="F13" s="14">
        <v>7400</v>
      </c>
      <c r="G13" s="14">
        <v>7400</v>
      </c>
      <c r="H13" s="15">
        <f t="shared" si="2"/>
        <v>100</v>
      </c>
    </row>
    <row r="14" spans="1:12" s="21" customFormat="1" ht="24.95" customHeight="1">
      <c r="A14" s="102"/>
      <c r="B14" s="99"/>
      <c r="C14" s="16">
        <v>4120</v>
      </c>
      <c r="D14" s="18" t="s">
        <v>19</v>
      </c>
      <c r="E14" s="14">
        <v>800</v>
      </c>
      <c r="F14" s="14">
        <v>991</v>
      </c>
      <c r="G14" s="14">
        <v>991</v>
      </c>
      <c r="H14" s="15">
        <f t="shared" si="2"/>
        <v>100</v>
      </c>
    </row>
    <row r="15" spans="1:12" s="20" customFormat="1" ht="24.95" customHeight="1">
      <c r="A15" s="102"/>
      <c r="B15" s="99"/>
      <c r="C15" s="16">
        <v>4210</v>
      </c>
      <c r="D15" s="17" t="s">
        <v>20</v>
      </c>
      <c r="E15" s="14">
        <v>684</v>
      </c>
      <c r="F15" s="14">
        <v>2684</v>
      </c>
      <c r="G15" s="14">
        <v>1885.95</v>
      </c>
      <c r="H15" s="15">
        <f t="shared" si="2"/>
        <v>70.266393442622956</v>
      </c>
    </row>
    <row r="16" spans="1:12" s="20" customFormat="1" ht="35.1" customHeight="1">
      <c r="A16" s="103"/>
      <c r="B16" s="100"/>
      <c r="C16" s="16">
        <v>4700</v>
      </c>
      <c r="D16" s="17" t="s">
        <v>23</v>
      </c>
      <c r="E16" s="14">
        <v>700</v>
      </c>
      <c r="F16" s="14">
        <v>700</v>
      </c>
      <c r="G16" s="14">
        <v>700</v>
      </c>
      <c r="H16" s="15">
        <f t="shared" si="2"/>
        <v>100</v>
      </c>
    </row>
    <row r="17" spans="1:9" s="13" customFormat="1" ht="47.25">
      <c r="A17" s="61">
        <v>751</v>
      </c>
      <c r="B17" s="61"/>
      <c r="C17" s="62"/>
      <c r="D17" s="60" t="s">
        <v>27</v>
      </c>
      <c r="E17" s="64">
        <f>E18</f>
        <v>1105</v>
      </c>
      <c r="F17" s="64">
        <f t="shared" ref="F17:G17" si="5">F18</f>
        <v>1105</v>
      </c>
      <c r="G17" s="64">
        <f t="shared" si="5"/>
        <v>1105</v>
      </c>
      <c r="H17" s="65">
        <f t="shared" si="2"/>
        <v>100</v>
      </c>
      <c r="I17" s="85"/>
    </row>
    <row r="18" spans="1:9" s="22" customFormat="1" ht="47.25">
      <c r="A18" s="101"/>
      <c r="B18" s="7">
        <v>75101</v>
      </c>
      <c r="C18" s="8"/>
      <c r="D18" s="48" t="s">
        <v>28</v>
      </c>
      <c r="E18" s="12">
        <f>SUM(E19:E19)</f>
        <v>1105</v>
      </c>
      <c r="F18" s="12">
        <f t="shared" ref="F18:G18" si="6">SUM(F19:F19)</f>
        <v>1105</v>
      </c>
      <c r="G18" s="12">
        <f t="shared" si="6"/>
        <v>1105</v>
      </c>
      <c r="H18" s="3">
        <f t="shared" si="2"/>
        <v>100</v>
      </c>
    </row>
    <row r="19" spans="1:9" s="20" customFormat="1" ht="24.95" customHeight="1">
      <c r="A19" s="103"/>
      <c r="B19" s="19"/>
      <c r="C19" s="16">
        <v>4300</v>
      </c>
      <c r="D19" s="18" t="s">
        <v>21</v>
      </c>
      <c r="E19" s="52">
        <v>1105</v>
      </c>
      <c r="F19" s="27">
        <v>1105</v>
      </c>
      <c r="G19" s="27">
        <v>1105</v>
      </c>
      <c r="H19" s="15">
        <f t="shared" si="2"/>
        <v>100</v>
      </c>
    </row>
    <row r="20" spans="1:9" s="6" customFormat="1" ht="24.95" customHeight="1">
      <c r="A20" s="54">
        <v>752</v>
      </c>
      <c r="B20" s="54"/>
      <c r="C20" s="55"/>
      <c r="D20" s="56" t="s">
        <v>30</v>
      </c>
      <c r="E20" s="64">
        <f>SUM(E21)</f>
        <v>400</v>
      </c>
      <c r="F20" s="64">
        <f t="shared" ref="F20:G20" si="7">SUM(F21)</f>
        <v>500</v>
      </c>
      <c r="G20" s="64">
        <f t="shared" si="7"/>
        <v>500</v>
      </c>
      <c r="H20" s="65">
        <f t="shared" si="2"/>
        <v>100</v>
      </c>
      <c r="I20" s="84"/>
    </row>
    <row r="21" spans="1:9" s="1" customFormat="1" ht="24.95" customHeight="1">
      <c r="A21" s="95"/>
      <c r="B21" s="33">
        <v>75212</v>
      </c>
      <c r="C21" s="34"/>
      <c r="D21" s="48" t="s">
        <v>31</v>
      </c>
      <c r="E21" s="12">
        <f>SUM(E22:E23)</f>
        <v>400</v>
      </c>
      <c r="F21" s="12">
        <f t="shared" ref="F21:G21" si="8">SUM(F22:F23)</f>
        <v>500</v>
      </c>
      <c r="G21" s="12">
        <f t="shared" si="8"/>
        <v>500</v>
      </c>
      <c r="H21" s="3">
        <f t="shared" si="2"/>
        <v>100</v>
      </c>
    </row>
    <row r="22" spans="1:9" s="20" customFormat="1" ht="24.95" customHeight="1">
      <c r="A22" s="96"/>
      <c r="B22" s="98"/>
      <c r="C22" s="16">
        <v>4210</v>
      </c>
      <c r="D22" s="17" t="s">
        <v>20</v>
      </c>
      <c r="E22" s="14">
        <v>200</v>
      </c>
      <c r="F22" s="53">
        <v>200</v>
      </c>
      <c r="G22" s="53">
        <v>200</v>
      </c>
      <c r="H22" s="15">
        <f t="shared" si="2"/>
        <v>100</v>
      </c>
    </row>
    <row r="23" spans="1:9" s="20" customFormat="1" ht="24.95" customHeight="1">
      <c r="A23" s="97"/>
      <c r="B23" s="100"/>
      <c r="C23" s="19">
        <v>4300</v>
      </c>
      <c r="D23" s="18" t="s">
        <v>21</v>
      </c>
      <c r="E23" s="14">
        <v>200</v>
      </c>
      <c r="F23" s="14">
        <v>300</v>
      </c>
      <c r="G23" s="14">
        <v>300</v>
      </c>
      <c r="H23" s="15">
        <f t="shared" si="2"/>
        <v>100</v>
      </c>
    </row>
    <row r="24" spans="1:9" s="13" customFormat="1" ht="24.95" customHeight="1">
      <c r="A24" s="79">
        <v>801</v>
      </c>
      <c r="B24" s="54"/>
      <c r="C24" s="55"/>
      <c r="D24" s="69" t="s">
        <v>44</v>
      </c>
      <c r="E24" s="57">
        <f>SUM(E25,E27,E29)</f>
        <v>0</v>
      </c>
      <c r="F24" s="57">
        <f t="shared" ref="F24:G24" si="9">SUM(F25,F27,F29)</f>
        <v>94737</v>
      </c>
      <c r="G24" s="57">
        <f t="shared" si="9"/>
        <v>88862.96</v>
      </c>
      <c r="H24" s="65">
        <f t="shared" si="2"/>
        <v>93.799634778386491</v>
      </c>
      <c r="I24" s="85"/>
    </row>
    <row r="25" spans="1:9" s="20" customFormat="1" ht="24.95" customHeight="1">
      <c r="A25" s="95"/>
      <c r="B25" s="33">
        <v>80101</v>
      </c>
      <c r="C25" s="34"/>
      <c r="D25" s="48" t="s">
        <v>43</v>
      </c>
      <c r="E25" s="26">
        <f>SUM(E26)</f>
        <v>0</v>
      </c>
      <c r="F25" s="26">
        <f t="shared" ref="F25:G25" si="10">SUM(F26)</f>
        <v>73890</v>
      </c>
      <c r="G25" s="26">
        <f t="shared" si="10"/>
        <v>70380.05</v>
      </c>
      <c r="H25" s="3">
        <f t="shared" si="2"/>
        <v>95.249763161456229</v>
      </c>
    </row>
    <row r="26" spans="1:9" s="20" customFormat="1" ht="30" customHeight="1">
      <c r="A26" s="96"/>
      <c r="B26" s="78"/>
      <c r="C26" s="19">
        <v>4240</v>
      </c>
      <c r="D26" s="83" t="s">
        <v>47</v>
      </c>
      <c r="E26" s="14">
        <v>0</v>
      </c>
      <c r="F26" s="14">
        <v>73890</v>
      </c>
      <c r="G26" s="14">
        <v>70380.05</v>
      </c>
      <c r="H26" s="15">
        <f t="shared" si="2"/>
        <v>95.249763161456229</v>
      </c>
    </row>
    <row r="27" spans="1:9" s="20" customFormat="1" ht="24.95" customHeight="1">
      <c r="A27" s="96"/>
      <c r="B27" s="33">
        <v>80110</v>
      </c>
      <c r="C27" s="34"/>
      <c r="D27" s="45" t="s">
        <v>45</v>
      </c>
      <c r="E27" s="26">
        <f>SUM(E28)</f>
        <v>0</v>
      </c>
      <c r="F27" s="26">
        <f t="shared" ref="F27:G27" si="11">SUM(F28)</f>
        <v>18008</v>
      </c>
      <c r="G27" s="26">
        <f t="shared" si="11"/>
        <v>16751.45</v>
      </c>
      <c r="H27" s="3">
        <f t="shared" si="2"/>
        <v>93.022267880941811</v>
      </c>
    </row>
    <row r="28" spans="1:9" s="20" customFormat="1" ht="30" customHeight="1">
      <c r="A28" s="96"/>
      <c r="B28" s="78"/>
      <c r="C28" s="19">
        <v>4240</v>
      </c>
      <c r="D28" s="83" t="s">
        <v>47</v>
      </c>
      <c r="E28" s="14">
        <v>0</v>
      </c>
      <c r="F28" s="14">
        <v>18008</v>
      </c>
      <c r="G28" s="14">
        <v>16751.45</v>
      </c>
      <c r="H28" s="15">
        <f t="shared" si="2"/>
        <v>93.022267880941811</v>
      </c>
    </row>
    <row r="29" spans="1:9" s="20" customFormat="1" ht="90" customHeight="1">
      <c r="A29" s="96"/>
      <c r="B29" s="33">
        <v>80150</v>
      </c>
      <c r="C29" s="34"/>
      <c r="D29" s="80" t="s">
        <v>46</v>
      </c>
      <c r="E29" s="26">
        <f>SUM(E30)</f>
        <v>0</v>
      </c>
      <c r="F29" s="26">
        <f t="shared" ref="F29:G29" si="12">SUM(F30)</f>
        <v>2839</v>
      </c>
      <c r="G29" s="26">
        <f t="shared" si="12"/>
        <v>1731.46</v>
      </c>
      <c r="H29" s="3">
        <f t="shared" si="2"/>
        <v>60.988376188798874</v>
      </c>
    </row>
    <row r="30" spans="1:9" s="20" customFormat="1" ht="30" customHeight="1">
      <c r="A30" s="97"/>
      <c r="B30" s="78"/>
      <c r="C30" s="19">
        <v>4240</v>
      </c>
      <c r="D30" s="83" t="s">
        <v>47</v>
      </c>
      <c r="E30" s="14">
        <v>0</v>
      </c>
      <c r="F30" s="14">
        <v>2839</v>
      </c>
      <c r="G30" s="14">
        <v>1731.46</v>
      </c>
      <c r="H30" s="15">
        <f t="shared" si="2"/>
        <v>60.988376188798874</v>
      </c>
    </row>
    <row r="31" spans="1:9" s="13" customFormat="1" ht="24.95" customHeight="1">
      <c r="A31" s="61">
        <v>852</v>
      </c>
      <c r="B31" s="61"/>
      <c r="C31" s="61"/>
      <c r="D31" s="63" t="s">
        <v>14</v>
      </c>
      <c r="E31" s="64">
        <f>E34+E32</f>
        <v>3700</v>
      </c>
      <c r="F31" s="64">
        <f t="shared" ref="F31:G31" si="13">F34+F32</f>
        <v>7306</v>
      </c>
      <c r="G31" s="64">
        <f t="shared" si="13"/>
        <v>7052.06</v>
      </c>
      <c r="H31" s="65">
        <f t="shared" si="2"/>
        <v>96.524226663016705</v>
      </c>
      <c r="I31" s="85"/>
    </row>
    <row r="32" spans="1:9" s="22" customFormat="1" ht="80.099999999999994" customHeight="1">
      <c r="A32" s="101"/>
      <c r="B32" s="7">
        <v>85213</v>
      </c>
      <c r="C32" s="7"/>
      <c r="D32" s="67" t="s">
        <v>32</v>
      </c>
      <c r="E32" s="12">
        <f>SUM(E33)</f>
        <v>3600</v>
      </c>
      <c r="F32" s="12">
        <f t="shared" ref="F32:G32" si="14">SUM(F33)</f>
        <v>7306</v>
      </c>
      <c r="G32" s="12">
        <f t="shared" si="14"/>
        <v>7052.06</v>
      </c>
      <c r="H32" s="3">
        <f t="shared" si="2"/>
        <v>96.524226663016705</v>
      </c>
    </row>
    <row r="33" spans="1:9" s="20" customFormat="1" ht="24.95" customHeight="1">
      <c r="A33" s="102"/>
      <c r="B33" s="19"/>
      <c r="C33" s="19">
        <v>4130</v>
      </c>
      <c r="D33" s="18" t="s">
        <v>39</v>
      </c>
      <c r="E33" s="14">
        <v>3600</v>
      </c>
      <c r="F33" s="14">
        <v>7306</v>
      </c>
      <c r="G33" s="14">
        <v>7052.06</v>
      </c>
      <c r="H33" s="15">
        <f t="shared" si="2"/>
        <v>96.524226663016705</v>
      </c>
    </row>
    <row r="34" spans="1:9" s="22" customFormat="1" ht="24.95" customHeight="1">
      <c r="A34" s="102"/>
      <c r="B34" s="33">
        <v>85231</v>
      </c>
      <c r="C34" s="33"/>
      <c r="D34" s="68" t="s">
        <v>38</v>
      </c>
      <c r="E34" s="12">
        <f>SUM(E35)</f>
        <v>100</v>
      </c>
      <c r="F34" s="12">
        <f t="shared" ref="F34:G34" si="15">SUM(F35)</f>
        <v>0</v>
      </c>
      <c r="G34" s="12">
        <f t="shared" si="15"/>
        <v>0</v>
      </c>
      <c r="H34" s="3"/>
    </row>
    <row r="35" spans="1:9" s="20" customFormat="1" ht="24.95" customHeight="1">
      <c r="A35" s="103"/>
      <c r="B35" s="19"/>
      <c r="C35" s="16">
        <v>3110</v>
      </c>
      <c r="D35" s="17" t="s">
        <v>22</v>
      </c>
      <c r="E35" s="14">
        <v>100</v>
      </c>
      <c r="F35" s="14">
        <v>0</v>
      </c>
      <c r="G35" s="14">
        <v>0</v>
      </c>
      <c r="H35" s="15"/>
    </row>
    <row r="36" spans="1:9" s="6" customFormat="1" ht="24.95" customHeight="1">
      <c r="A36" s="61">
        <v>855</v>
      </c>
      <c r="B36" s="61"/>
      <c r="C36" s="61"/>
      <c r="D36" s="63" t="s">
        <v>33</v>
      </c>
      <c r="E36" s="64">
        <f>SUM(E37,E46,E54)</f>
        <v>5325000</v>
      </c>
      <c r="F36" s="64">
        <f>SUM(F37,F46,F54)</f>
        <v>5897283</v>
      </c>
      <c r="G36" s="64">
        <f>SUM(G37,G46,G54)</f>
        <v>5880425.1299999999</v>
      </c>
      <c r="H36" s="65">
        <f t="shared" ref="H36" si="16">G36/F36*100</f>
        <v>99.714141749683705</v>
      </c>
      <c r="I36" s="84"/>
    </row>
    <row r="37" spans="1:9" s="1" customFormat="1" ht="24.95" customHeight="1">
      <c r="A37" s="101"/>
      <c r="B37" s="7">
        <v>85501</v>
      </c>
      <c r="C37" s="8"/>
      <c r="D37" s="45" t="s">
        <v>26</v>
      </c>
      <c r="E37" s="12">
        <f>SUM(E38:E45)</f>
        <v>3990000</v>
      </c>
      <c r="F37" s="12">
        <f>SUM(F38:F45)</f>
        <v>4268100</v>
      </c>
      <c r="G37" s="12">
        <f t="shared" ref="G37" si="17">SUM(G38:G45)</f>
        <v>4267759.0999999996</v>
      </c>
      <c r="H37" s="3">
        <f t="shared" si="2"/>
        <v>99.99201283943674</v>
      </c>
    </row>
    <row r="38" spans="1:9" s="21" customFormat="1" ht="24.95" customHeight="1">
      <c r="A38" s="102"/>
      <c r="B38" s="98"/>
      <c r="C38" s="16">
        <v>3110</v>
      </c>
      <c r="D38" s="17" t="s">
        <v>22</v>
      </c>
      <c r="E38" s="14">
        <v>3930000</v>
      </c>
      <c r="F38" s="14">
        <v>4204124</v>
      </c>
      <c r="G38" s="14">
        <v>4203783.0999999996</v>
      </c>
      <c r="H38" s="15">
        <f t="shared" si="2"/>
        <v>99.991891295309074</v>
      </c>
    </row>
    <row r="39" spans="1:9" s="21" customFormat="1" ht="30" customHeight="1">
      <c r="A39" s="102"/>
      <c r="B39" s="99"/>
      <c r="C39" s="16">
        <v>4010</v>
      </c>
      <c r="D39" s="18" t="s">
        <v>17</v>
      </c>
      <c r="E39" s="14">
        <v>30200</v>
      </c>
      <c r="F39" s="14">
        <v>33576</v>
      </c>
      <c r="G39" s="14">
        <v>33576</v>
      </c>
      <c r="H39" s="15">
        <f t="shared" si="2"/>
        <v>100</v>
      </c>
    </row>
    <row r="40" spans="1:9" s="21" customFormat="1" ht="24.95" customHeight="1">
      <c r="A40" s="102"/>
      <c r="B40" s="99"/>
      <c r="C40" s="16">
        <v>4110</v>
      </c>
      <c r="D40" s="18" t="s">
        <v>17</v>
      </c>
      <c r="E40" s="14">
        <v>6100</v>
      </c>
      <c r="F40" s="14">
        <v>6400</v>
      </c>
      <c r="G40" s="14">
        <v>6400</v>
      </c>
      <c r="H40" s="15">
        <f t="shared" si="2"/>
        <v>100</v>
      </c>
    </row>
    <row r="41" spans="1:9" s="21" customFormat="1" ht="24.95" customHeight="1">
      <c r="A41" s="102"/>
      <c r="B41" s="99"/>
      <c r="C41" s="16">
        <v>4120</v>
      </c>
      <c r="D41" s="18" t="s">
        <v>19</v>
      </c>
      <c r="E41" s="14">
        <v>700</v>
      </c>
      <c r="F41" s="14">
        <v>0</v>
      </c>
      <c r="G41" s="14">
        <v>0</v>
      </c>
      <c r="H41" s="15"/>
    </row>
    <row r="42" spans="1:9" s="21" customFormat="1" ht="24.95" customHeight="1">
      <c r="A42" s="102"/>
      <c r="B42" s="99"/>
      <c r="C42" s="16">
        <v>4170</v>
      </c>
      <c r="D42" s="76" t="s">
        <v>29</v>
      </c>
      <c r="E42" s="14">
        <v>3000</v>
      </c>
      <c r="F42" s="14">
        <v>4000</v>
      </c>
      <c r="G42" s="14">
        <v>4000</v>
      </c>
      <c r="H42" s="15">
        <f t="shared" si="2"/>
        <v>100</v>
      </c>
    </row>
    <row r="43" spans="1:9" s="21" customFormat="1" ht="24.95" customHeight="1">
      <c r="A43" s="102"/>
      <c r="B43" s="99"/>
      <c r="C43" s="16">
        <v>4210</v>
      </c>
      <c r="D43" s="17" t="s">
        <v>20</v>
      </c>
      <c r="E43" s="14">
        <v>10000</v>
      </c>
      <c r="F43" s="14">
        <v>10000</v>
      </c>
      <c r="G43" s="14">
        <v>10000</v>
      </c>
      <c r="H43" s="15">
        <f t="shared" si="2"/>
        <v>100</v>
      </c>
    </row>
    <row r="44" spans="1:9" s="21" customFormat="1" ht="24.95" customHeight="1">
      <c r="A44" s="102"/>
      <c r="B44" s="99"/>
      <c r="C44" s="16">
        <v>4300</v>
      </c>
      <c r="D44" s="18" t="s">
        <v>21</v>
      </c>
      <c r="E44" s="14">
        <v>8000</v>
      </c>
      <c r="F44" s="14">
        <v>8000</v>
      </c>
      <c r="G44" s="14">
        <v>8000</v>
      </c>
      <c r="H44" s="15">
        <f t="shared" si="2"/>
        <v>100</v>
      </c>
    </row>
    <row r="45" spans="1:9" s="21" customFormat="1" ht="35.1" customHeight="1">
      <c r="A45" s="102"/>
      <c r="B45" s="100"/>
      <c r="C45" s="16">
        <v>4700</v>
      </c>
      <c r="D45" s="17" t="s">
        <v>23</v>
      </c>
      <c r="E45" s="14">
        <v>2000</v>
      </c>
      <c r="F45" s="14">
        <v>2000</v>
      </c>
      <c r="G45" s="14">
        <v>2000</v>
      </c>
      <c r="H45" s="15">
        <f t="shared" si="2"/>
        <v>100</v>
      </c>
    </row>
    <row r="46" spans="1:9" s="1" customFormat="1" ht="50.1" customHeight="1">
      <c r="A46" s="102"/>
      <c r="B46" s="7">
        <v>85502</v>
      </c>
      <c r="C46" s="7"/>
      <c r="D46" s="67" t="s">
        <v>34</v>
      </c>
      <c r="E46" s="12">
        <f>SUM(E47:E53)</f>
        <v>1335000</v>
      </c>
      <c r="F46" s="12">
        <f>SUM(F47:F53)</f>
        <v>1629000</v>
      </c>
      <c r="G46" s="12">
        <f>SUM(G47:G53)</f>
        <v>1612495.03</v>
      </c>
      <c r="H46" s="3">
        <f t="shared" si="2"/>
        <v>98.986803560466541</v>
      </c>
    </row>
    <row r="47" spans="1:9" s="1" customFormat="1" ht="24.95" customHeight="1">
      <c r="A47" s="102"/>
      <c r="B47" s="101"/>
      <c r="C47" s="16">
        <v>3110</v>
      </c>
      <c r="D47" s="17" t="s">
        <v>22</v>
      </c>
      <c r="E47" s="14">
        <v>1245000</v>
      </c>
      <c r="F47" s="14">
        <v>1489224</v>
      </c>
      <c r="G47" s="14">
        <v>1473105.12</v>
      </c>
      <c r="H47" s="15">
        <f t="shared" si="2"/>
        <v>98.917632270229333</v>
      </c>
    </row>
    <row r="48" spans="1:9" s="1" customFormat="1" ht="24.95" customHeight="1">
      <c r="A48" s="102"/>
      <c r="B48" s="102"/>
      <c r="C48" s="16">
        <v>4010</v>
      </c>
      <c r="D48" s="18" t="s">
        <v>17</v>
      </c>
      <c r="E48" s="14">
        <v>27000</v>
      </c>
      <c r="F48" s="14">
        <v>30776</v>
      </c>
      <c r="G48" s="14">
        <v>30776</v>
      </c>
      <c r="H48" s="15">
        <f t="shared" si="2"/>
        <v>100</v>
      </c>
    </row>
    <row r="49" spans="1:9" s="1" customFormat="1" ht="24.95" customHeight="1">
      <c r="A49" s="102"/>
      <c r="B49" s="102"/>
      <c r="C49" s="16">
        <v>4110</v>
      </c>
      <c r="D49" s="18" t="s">
        <v>17</v>
      </c>
      <c r="E49" s="14">
        <v>50000</v>
      </c>
      <c r="F49" s="14">
        <v>97000</v>
      </c>
      <c r="G49" s="14">
        <v>96613.91</v>
      </c>
      <c r="H49" s="15">
        <f t="shared" si="2"/>
        <v>99.601969072164948</v>
      </c>
    </row>
    <row r="50" spans="1:9" s="1" customFormat="1" ht="24.95" customHeight="1">
      <c r="A50" s="102"/>
      <c r="B50" s="102"/>
      <c r="C50" s="16">
        <v>4120</v>
      </c>
      <c r="D50" s="18" t="s">
        <v>19</v>
      </c>
      <c r="E50" s="14">
        <v>1000</v>
      </c>
      <c r="F50" s="14">
        <v>0</v>
      </c>
      <c r="G50" s="14">
        <v>0</v>
      </c>
      <c r="H50" s="15"/>
    </row>
    <row r="51" spans="1:9" s="1" customFormat="1" ht="24.95" customHeight="1">
      <c r="A51" s="102"/>
      <c r="B51" s="102"/>
      <c r="C51" s="16">
        <v>4210</v>
      </c>
      <c r="D51" s="17" t="s">
        <v>20</v>
      </c>
      <c r="E51" s="14">
        <v>5000</v>
      </c>
      <c r="F51" s="14">
        <v>5000</v>
      </c>
      <c r="G51" s="14">
        <v>5000</v>
      </c>
      <c r="H51" s="15">
        <f t="shared" si="2"/>
        <v>100</v>
      </c>
    </row>
    <row r="52" spans="1:9" s="21" customFormat="1" ht="24.95" customHeight="1">
      <c r="A52" s="102"/>
      <c r="B52" s="102"/>
      <c r="C52" s="16">
        <v>4300</v>
      </c>
      <c r="D52" s="18" t="s">
        <v>21</v>
      </c>
      <c r="E52" s="14">
        <v>5000</v>
      </c>
      <c r="F52" s="14">
        <v>5000</v>
      </c>
      <c r="G52" s="14">
        <v>5000</v>
      </c>
      <c r="H52" s="15">
        <f t="shared" si="2"/>
        <v>100</v>
      </c>
    </row>
    <row r="53" spans="1:9" s="21" customFormat="1" ht="35.1" customHeight="1">
      <c r="A53" s="102"/>
      <c r="B53" s="103"/>
      <c r="C53" s="16">
        <v>4700</v>
      </c>
      <c r="D53" s="17" t="s">
        <v>23</v>
      </c>
      <c r="E53" s="14">
        <v>2000</v>
      </c>
      <c r="F53" s="14">
        <v>2000</v>
      </c>
      <c r="G53" s="14">
        <v>2000</v>
      </c>
      <c r="H53" s="15">
        <f t="shared" si="2"/>
        <v>100</v>
      </c>
    </row>
    <row r="54" spans="1:9" s="1" customFormat="1" ht="24.95" customHeight="1">
      <c r="A54" s="102"/>
      <c r="B54" s="7">
        <v>85503</v>
      </c>
      <c r="C54" s="8"/>
      <c r="D54" s="45" t="s">
        <v>36</v>
      </c>
      <c r="E54" s="12">
        <f>SUM(E55)</f>
        <v>0</v>
      </c>
      <c r="F54" s="12">
        <f>SUM(F55)</f>
        <v>183</v>
      </c>
      <c r="G54" s="12">
        <f t="shared" ref="G54" si="18">SUM(G55)</f>
        <v>171</v>
      </c>
      <c r="H54" s="3">
        <f t="shared" si="2"/>
        <v>93.442622950819683</v>
      </c>
    </row>
    <row r="55" spans="1:9" s="21" customFormat="1" ht="50.1" customHeight="1">
      <c r="A55" s="103"/>
      <c r="B55" s="19"/>
      <c r="C55" s="16">
        <v>4210</v>
      </c>
      <c r="D55" s="18" t="s">
        <v>20</v>
      </c>
      <c r="E55" s="14">
        <v>0</v>
      </c>
      <c r="F55" s="24">
        <v>183</v>
      </c>
      <c r="G55" s="24">
        <v>171</v>
      </c>
      <c r="H55" s="15">
        <f t="shared" si="2"/>
        <v>93.442622950819683</v>
      </c>
    </row>
    <row r="56" spans="1:9" s="10" customFormat="1" ht="50.1" customHeight="1">
      <c r="A56" s="106" t="s">
        <v>10</v>
      </c>
      <c r="B56" s="107"/>
      <c r="C56" s="107"/>
      <c r="D56" s="108"/>
      <c r="E56" s="11">
        <f>SUM(E36,E31,E20,E17,E10,E7)</f>
        <v>5376889</v>
      </c>
      <c r="F56" s="11">
        <f>SUM(F36,F31,F24,F20,F17,F10,F7)</f>
        <v>6102476.9900000002</v>
      </c>
      <c r="G56" s="11">
        <f>SUM(G36,G31,G24,G20,G17,G10,G7)</f>
        <v>6078693.0899999999</v>
      </c>
      <c r="H56" s="4">
        <f t="shared" si="2"/>
        <v>99.610258260064327</v>
      </c>
      <c r="I56" s="86"/>
    </row>
  </sheetData>
  <mergeCells count="18">
    <mergeCell ref="A25:A30"/>
    <mergeCell ref="A37:A55"/>
    <mergeCell ref="B38:B45"/>
    <mergeCell ref="B47:B53"/>
    <mergeCell ref="H5:H6"/>
    <mergeCell ref="G5:G6"/>
    <mergeCell ref="A56:D56"/>
    <mergeCell ref="A5:C5"/>
    <mergeCell ref="D5:D6"/>
    <mergeCell ref="E5:E6"/>
    <mergeCell ref="F5:F6"/>
    <mergeCell ref="A8:A9"/>
    <mergeCell ref="A11:A16"/>
    <mergeCell ref="B12:B16"/>
    <mergeCell ref="A18:A19"/>
    <mergeCell ref="A21:A23"/>
    <mergeCell ref="B22:B23"/>
    <mergeCell ref="A32:A35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(1d) dochody</vt:lpstr>
      <vt:lpstr>(1d) wydatki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Salska</dc:creator>
  <cp:lastModifiedBy>m.salska</cp:lastModifiedBy>
  <cp:lastPrinted>2018-03-26T14:42:56Z</cp:lastPrinted>
  <dcterms:created xsi:type="dcterms:W3CDTF">2014-07-28T10:13:21Z</dcterms:created>
  <dcterms:modified xsi:type="dcterms:W3CDTF">2018-03-26T14:43:01Z</dcterms:modified>
</cp:coreProperties>
</file>