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Chadryś\Desktop\"/>
    </mc:Choice>
  </mc:AlternateContent>
  <bookViews>
    <workbookView xWindow="0" yWindow="0" windowWidth="19200" windowHeight="128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1" l="1"/>
  <c r="D11" i="1"/>
  <c r="T7" i="1"/>
  <c r="N7" i="1"/>
  <c r="L7" i="1"/>
  <c r="V3" i="1"/>
  <c r="U4" i="1"/>
  <c r="V4" i="1" s="1"/>
  <c r="U5" i="1"/>
  <c r="V5" i="1" s="1"/>
  <c r="U6" i="1"/>
  <c r="V6" i="1" s="1"/>
  <c r="V7" i="1"/>
  <c r="U8" i="1"/>
  <c r="V8" i="1" s="1"/>
  <c r="U3" i="1"/>
  <c r="V9" i="1" l="1"/>
  <c r="U9" i="1"/>
  <c r="J9" i="1"/>
  <c r="J4" i="1"/>
  <c r="J5" i="1"/>
  <c r="J6" i="1"/>
  <c r="J7" i="1"/>
  <c r="J8" i="1"/>
  <c r="J3" i="1"/>
  <c r="H9" i="1"/>
  <c r="H4" i="1"/>
  <c r="H5" i="1"/>
  <c r="H6" i="1"/>
  <c r="H7" i="1"/>
  <c r="H8" i="1"/>
  <c r="H3" i="1"/>
  <c r="E9" i="1"/>
  <c r="E4" i="1"/>
  <c r="E5" i="1"/>
  <c r="E6" i="1"/>
  <c r="E7" i="1"/>
  <c r="E8" i="1"/>
  <c r="E3" i="1"/>
  <c r="R4" i="1"/>
  <c r="R5" i="1"/>
  <c r="R6" i="1"/>
  <c r="R7" i="1"/>
  <c r="R9" i="1" s="1"/>
  <c r="R8" i="1"/>
  <c r="R3" i="1"/>
  <c r="P4" i="1"/>
  <c r="P9" i="1" s="1"/>
  <c r="P5" i="1"/>
  <c r="P6" i="1"/>
  <c r="P7" i="1"/>
  <c r="P8" i="1"/>
  <c r="P3" i="1"/>
  <c r="O9" i="1" l="1"/>
  <c r="I3" i="1" l="1"/>
  <c r="G9" i="1"/>
  <c r="D9" i="1"/>
  <c r="I4" i="1" l="1"/>
  <c r="I5" i="1"/>
  <c r="I6" i="1"/>
  <c r="I7" i="1"/>
  <c r="I8" i="1"/>
  <c r="I9" i="1" l="1"/>
  <c r="Q9" i="1" l="1"/>
  <c r="D12" i="1" l="1"/>
</calcChain>
</file>

<file path=xl/sharedStrings.xml><?xml version="1.0" encoding="utf-8"?>
<sst xmlns="http://schemas.openxmlformats.org/spreadsheetml/2006/main" count="31" uniqueCount="31">
  <si>
    <t>L.P.</t>
  </si>
  <si>
    <t>Partner</t>
  </si>
  <si>
    <t>Gmina Wiskitki</t>
  </si>
  <si>
    <t>Wskaźnik procentowy [%]</t>
  </si>
  <si>
    <t>Miasto i Gmina Mszczonów</t>
  </si>
  <si>
    <t>Gmina Puszcza Mariańska</t>
  </si>
  <si>
    <t>Miasto Żyrardów</t>
  </si>
  <si>
    <t>Powiat Żyrardowski</t>
  </si>
  <si>
    <t>Gmina Radziejowice</t>
  </si>
  <si>
    <t>SUMA:</t>
  </si>
  <si>
    <t>Całkowita wartość projektu NETTO:</t>
  </si>
  <si>
    <t>Całkowita wartość projektu BRUTTO:</t>
  </si>
  <si>
    <t>Wydatek niekwalifikowany</t>
  </si>
  <si>
    <t>Wartość całkowita planowanych kosztów robót budowlanych [zł] NETTO</t>
  </si>
  <si>
    <t>Wartość całkowita planowanych kosztów prac projektowych [zł] NETTO</t>
  </si>
  <si>
    <t>Wartość całkowita planowanych kosztów robót budowlanych [zł] BRUTTO</t>
  </si>
  <si>
    <t>Wartość całkowita planowanych kosztów prac projektowych [zł] BRUTTO</t>
  </si>
  <si>
    <t>Planowane koszty prac projektowych oraz planowane koszty prac budowlanych [zł] NETTO</t>
  </si>
  <si>
    <t>Planowane koszty prac projektowych oraz planowane koszty prac budowlanych [zł] BRUTTO</t>
  </si>
  <si>
    <t>Manager projektu [zł] NETTO</t>
  </si>
  <si>
    <t>Manager projektu [zł] BRUTTO</t>
  </si>
  <si>
    <t>Inspektor nadzoru [zł] NETTO</t>
  </si>
  <si>
    <t>Inspektor nadzoru [zł] BRUTTO</t>
  </si>
  <si>
    <t>Promocja [zł] NETTO</t>
  </si>
  <si>
    <t>Promocja [zł] BRUTTO</t>
  </si>
  <si>
    <t>Edukacja ekologiczna [zł] NETTO</t>
  </si>
  <si>
    <t>Edukacja ekologiczna [zł] BRUTTO</t>
  </si>
  <si>
    <t>Koszt dokumentacji przetargowej [zł] NETTO</t>
  </si>
  <si>
    <t>Koszt dokumentacji przetargowej [zł] BRUTTO</t>
  </si>
  <si>
    <t xml:space="preserve">Koszt zadań realizowanych przez poszczególnego partnera [zł] NETTO </t>
  </si>
  <si>
    <t xml:space="preserve">Koszt zadań realizowanych przez poszczególnego partnera [zł] BRUTTO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</si>
</sst>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2" fontId="0" fillId="0" borderId="1" xfId="0" applyNumberFormat="1" applyBorder="1"/>
    <xf numFmtId="4" fontId="1" fillId="0" borderId="0" xfId="0" applyNumberFormat="1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4" fontId="0" fillId="3" borderId="1" xfId="0" applyNumberFormat="1" applyFill="1" applyBorder="1"/>
    <xf numFmtId="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/>
    </xf>
    <xf numFmtId="4" fontId="1" fillId="0" borderId="1" xfId="0" applyNumberFormat="1" applyFont="1" applyFill="1" applyBorder="1"/>
    <xf numFmtId="0" fontId="1" fillId="4" borderId="0" xfId="0" applyFont="1" applyFill="1" applyBorder="1"/>
    <xf numFmtId="4" fontId="1" fillId="4" borderId="0" xfId="0" applyNumberFormat="1" applyFont="1" applyFill="1" applyBorder="1" applyAlignment="1">
      <alignment horizontal="center"/>
    </xf>
    <xf numFmtId="0" fontId="0" fillId="0" borderId="0" xfId="0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16"/>
  <sheetViews>
    <sheetView tabSelected="1" topLeftCell="K1" zoomScaleNormal="100" workbookViewId="0">
      <selection activeCell="T16" sqref="T16"/>
    </sheetView>
  </sheetViews>
  <sheetFormatPr defaultRowHeight="15" x14ac:dyDescent="0.25"/>
  <cols>
    <col min="2" max="2" width="6.7109375" customWidth="1"/>
    <col min="3" max="3" width="33.28515625" customWidth="1"/>
    <col min="4" max="5" width="25.85546875" customWidth="1"/>
    <col min="6" max="6" width="12.28515625" customWidth="1"/>
    <col min="7" max="8" width="25.28515625" customWidth="1"/>
    <col min="9" max="10" width="31.42578125" customWidth="1"/>
    <col min="11" max="12" width="18.85546875" customWidth="1"/>
    <col min="13" max="14" width="20.140625" customWidth="1"/>
    <col min="15" max="16" width="12.42578125" customWidth="1"/>
    <col min="17" max="18" width="13.7109375" customWidth="1"/>
    <col min="19" max="20" width="16.28515625" customWidth="1"/>
    <col min="21" max="21" width="20.7109375" customWidth="1"/>
    <col min="22" max="22" width="20.85546875" customWidth="1"/>
    <col min="23" max="23" width="20.5703125" customWidth="1"/>
  </cols>
  <sheetData>
    <row r="2" spans="2:22" ht="60" customHeight="1" x14ac:dyDescent="0.25">
      <c r="B2" s="1" t="s">
        <v>0</v>
      </c>
      <c r="C2" s="1" t="s">
        <v>1</v>
      </c>
      <c r="D2" s="2" t="s">
        <v>13</v>
      </c>
      <c r="E2" s="2" t="s">
        <v>15</v>
      </c>
      <c r="F2" s="2" t="s">
        <v>3</v>
      </c>
      <c r="G2" s="2" t="s">
        <v>14</v>
      </c>
      <c r="H2" s="2" t="s">
        <v>16</v>
      </c>
      <c r="I2" s="2" t="s">
        <v>17</v>
      </c>
      <c r="J2" s="2" t="s">
        <v>18</v>
      </c>
      <c r="K2" s="13" t="s">
        <v>19</v>
      </c>
      <c r="L2" s="13" t="s">
        <v>20</v>
      </c>
      <c r="M2" s="2" t="s">
        <v>21</v>
      </c>
      <c r="N2" s="2" t="s">
        <v>22</v>
      </c>
      <c r="O2" s="2" t="s">
        <v>23</v>
      </c>
      <c r="P2" s="2" t="s">
        <v>24</v>
      </c>
      <c r="Q2" s="2" t="s">
        <v>25</v>
      </c>
      <c r="R2" s="2" t="s">
        <v>26</v>
      </c>
      <c r="S2" s="2" t="s">
        <v>27</v>
      </c>
      <c r="T2" s="2" t="s">
        <v>28</v>
      </c>
      <c r="U2" s="2" t="s">
        <v>29</v>
      </c>
      <c r="V2" s="2" t="s">
        <v>30</v>
      </c>
    </row>
    <row r="3" spans="2:22" x14ac:dyDescent="0.25">
      <c r="B3" s="9">
        <v>1</v>
      </c>
      <c r="C3" s="3" t="s">
        <v>2</v>
      </c>
      <c r="D3" s="4">
        <v>92192</v>
      </c>
      <c r="E3" s="4">
        <f>D3*1.23</f>
        <v>113396.16</v>
      </c>
      <c r="F3" s="3">
        <v>4</v>
      </c>
      <c r="G3" s="4">
        <v>3688</v>
      </c>
      <c r="H3" s="4">
        <f>G3*1.23</f>
        <v>4536.24</v>
      </c>
      <c r="I3" s="4">
        <f>D3+G3</f>
        <v>95880</v>
      </c>
      <c r="J3" s="4">
        <f>I3*1.23</f>
        <v>117932.4</v>
      </c>
      <c r="K3" s="14"/>
      <c r="L3" s="14"/>
      <c r="M3" s="4"/>
      <c r="N3" s="4"/>
      <c r="O3" s="4">
        <v>900</v>
      </c>
      <c r="P3" s="4">
        <f>O3*1.23</f>
        <v>1107</v>
      </c>
      <c r="Q3" s="4">
        <v>1000</v>
      </c>
      <c r="R3" s="4">
        <f>Q3*1.23</f>
        <v>1230</v>
      </c>
      <c r="S3" s="11"/>
      <c r="T3" s="11"/>
      <c r="U3" s="4">
        <f>I3+K3+M3+O3+Q3+S3</f>
        <v>97780</v>
      </c>
      <c r="V3" s="4">
        <f>U3*1.23</f>
        <v>120269.4</v>
      </c>
    </row>
    <row r="4" spans="2:22" x14ac:dyDescent="0.25">
      <c r="B4" s="9">
        <v>2</v>
      </c>
      <c r="C4" s="3" t="s">
        <v>4</v>
      </c>
      <c r="D4" s="4">
        <v>674770</v>
      </c>
      <c r="E4" s="4">
        <f t="shared" ref="E4:E8" si="0">D4*1.23</f>
        <v>829967.1</v>
      </c>
      <c r="F4" s="3">
        <v>4</v>
      </c>
      <c r="G4" s="4">
        <v>26990</v>
      </c>
      <c r="H4" s="4">
        <f t="shared" ref="H4:H8" si="1">G4*1.23</f>
        <v>33197.699999999997</v>
      </c>
      <c r="I4" s="4">
        <f t="shared" ref="I4:I8" si="2">D4+G4</f>
        <v>701760</v>
      </c>
      <c r="J4" s="4">
        <f t="shared" ref="J4:J8" si="3">I4*1.23</f>
        <v>863164.79999999993</v>
      </c>
      <c r="K4" s="14"/>
      <c r="L4" s="14"/>
      <c r="M4" s="4"/>
      <c r="N4" s="4"/>
      <c r="O4" s="4">
        <v>4500</v>
      </c>
      <c r="P4" s="4">
        <f t="shared" ref="P4:P8" si="4">O4*1.23</f>
        <v>5535</v>
      </c>
      <c r="Q4" s="4">
        <v>5000</v>
      </c>
      <c r="R4" s="4">
        <f t="shared" ref="R4:R8" si="5">Q4*1.23</f>
        <v>6150</v>
      </c>
      <c r="S4" s="11"/>
      <c r="T4" s="11"/>
      <c r="U4" s="4">
        <f t="shared" ref="U4:U8" si="6">I4+K4+M4+O4+Q4+S4</f>
        <v>711260</v>
      </c>
      <c r="V4" s="4">
        <f t="shared" ref="V4:V8" si="7">U4*1.23</f>
        <v>874849.79999999993</v>
      </c>
    </row>
    <row r="5" spans="2:22" x14ac:dyDescent="0.25">
      <c r="B5" s="9">
        <v>3</v>
      </c>
      <c r="C5" s="3" t="s">
        <v>5</v>
      </c>
      <c r="D5" s="4">
        <v>158885</v>
      </c>
      <c r="E5" s="4">
        <f t="shared" si="0"/>
        <v>195428.55</v>
      </c>
      <c r="F5" s="3">
        <v>4</v>
      </c>
      <c r="G5" s="4">
        <v>6355</v>
      </c>
      <c r="H5" s="4">
        <f t="shared" si="1"/>
        <v>7816.65</v>
      </c>
      <c r="I5" s="4">
        <f t="shared" si="2"/>
        <v>165240</v>
      </c>
      <c r="J5" s="4">
        <f t="shared" si="3"/>
        <v>203245.19999999998</v>
      </c>
      <c r="K5" s="14"/>
      <c r="L5" s="14"/>
      <c r="M5" s="4"/>
      <c r="N5" s="4"/>
      <c r="O5" s="4">
        <v>2700</v>
      </c>
      <c r="P5" s="4">
        <f t="shared" si="4"/>
        <v>3321</v>
      </c>
      <c r="Q5" s="4">
        <v>3000</v>
      </c>
      <c r="R5" s="4">
        <f t="shared" si="5"/>
        <v>3690</v>
      </c>
      <c r="S5" s="11"/>
      <c r="T5" s="11"/>
      <c r="U5" s="4">
        <f t="shared" si="6"/>
        <v>170940</v>
      </c>
      <c r="V5" s="4">
        <f t="shared" si="7"/>
        <v>210256.19999999998</v>
      </c>
    </row>
    <row r="6" spans="2:22" x14ac:dyDescent="0.25">
      <c r="B6" s="9">
        <v>4</v>
      </c>
      <c r="C6" s="3" t="s">
        <v>6</v>
      </c>
      <c r="D6" s="4">
        <v>610038</v>
      </c>
      <c r="E6" s="4">
        <f t="shared" si="0"/>
        <v>750346.74</v>
      </c>
      <c r="F6" s="3">
        <v>4</v>
      </c>
      <c r="G6" s="4">
        <v>24402</v>
      </c>
      <c r="H6" s="4">
        <f t="shared" si="1"/>
        <v>30014.46</v>
      </c>
      <c r="I6" s="4">
        <f t="shared" si="2"/>
        <v>634440</v>
      </c>
      <c r="J6" s="4">
        <f t="shared" si="3"/>
        <v>780361.2</v>
      </c>
      <c r="K6" s="14"/>
      <c r="L6" s="14"/>
      <c r="M6" s="4"/>
      <c r="N6" s="4"/>
      <c r="O6" s="4">
        <v>3600</v>
      </c>
      <c r="P6" s="4">
        <f t="shared" si="4"/>
        <v>4428</v>
      </c>
      <c r="Q6" s="4">
        <v>4000</v>
      </c>
      <c r="R6" s="4">
        <f t="shared" si="5"/>
        <v>4920</v>
      </c>
      <c r="S6" s="11"/>
      <c r="T6" s="11"/>
      <c r="U6" s="4">
        <f t="shared" si="6"/>
        <v>642040</v>
      </c>
      <c r="V6" s="4">
        <f t="shared" si="7"/>
        <v>789709.2</v>
      </c>
    </row>
    <row r="7" spans="2:22" x14ac:dyDescent="0.25">
      <c r="B7" s="9">
        <v>5</v>
      </c>
      <c r="C7" s="3" t="s">
        <v>7</v>
      </c>
      <c r="D7" s="4">
        <v>990909</v>
      </c>
      <c r="E7" s="4">
        <f t="shared" si="0"/>
        <v>1218818.07</v>
      </c>
      <c r="F7" s="3">
        <v>4</v>
      </c>
      <c r="G7" s="4">
        <v>39636</v>
      </c>
      <c r="H7" s="4">
        <f t="shared" si="1"/>
        <v>48752.28</v>
      </c>
      <c r="I7" s="4">
        <f t="shared" si="2"/>
        <v>1030545</v>
      </c>
      <c r="J7" s="4">
        <f t="shared" si="3"/>
        <v>1267570.3500000001</v>
      </c>
      <c r="K7" s="15">
        <v>56700</v>
      </c>
      <c r="L7" s="15">
        <f>K7*1.23</f>
        <v>69741</v>
      </c>
      <c r="M7" s="5">
        <v>56700</v>
      </c>
      <c r="N7" s="5">
        <f>M7*1.23</f>
        <v>69741</v>
      </c>
      <c r="O7" s="4">
        <v>6300</v>
      </c>
      <c r="P7" s="4">
        <f t="shared" si="4"/>
        <v>7749</v>
      </c>
      <c r="Q7" s="4">
        <v>7000</v>
      </c>
      <c r="R7" s="4">
        <f t="shared" si="5"/>
        <v>8610</v>
      </c>
      <c r="S7" s="22">
        <v>10020</v>
      </c>
      <c r="T7" s="22">
        <f>S7*1.23</f>
        <v>12324.6</v>
      </c>
      <c r="U7" s="4">
        <f>I7+K7+M7+O7+Q7+S7</f>
        <v>1167265</v>
      </c>
      <c r="V7" s="4">
        <f t="shared" si="7"/>
        <v>1435735.95</v>
      </c>
    </row>
    <row r="8" spans="2:22" x14ac:dyDescent="0.25">
      <c r="B8" s="9">
        <v>6</v>
      </c>
      <c r="C8" s="3" t="s">
        <v>8</v>
      </c>
      <c r="D8" s="4">
        <v>238085</v>
      </c>
      <c r="E8" s="4">
        <f t="shared" si="0"/>
        <v>292844.55</v>
      </c>
      <c r="F8" s="3">
        <v>4</v>
      </c>
      <c r="G8" s="4">
        <v>9523</v>
      </c>
      <c r="H8" s="4">
        <f t="shared" si="1"/>
        <v>11713.289999999999</v>
      </c>
      <c r="I8" s="4">
        <f t="shared" si="2"/>
        <v>247608</v>
      </c>
      <c r="J8" s="4">
        <f t="shared" si="3"/>
        <v>304557.83999999997</v>
      </c>
      <c r="K8" s="14"/>
      <c r="L8" s="14"/>
      <c r="M8" s="4"/>
      <c r="N8" s="4"/>
      <c r="O8" s="4">
        <v>900</v>
      </c>
      <c r="P8" s="4">
        <f t="shared" si="4"/>
        <v>1107</v>
      </c>
      <c r="Q8" s="4">
        <v>1000</v>
      </c>
      <c r="R8" s="4">
        <f t="shared" si="5"/>
        <v>1230</v>
      </c>
      <c r="S8" s="11"/>
      <c r="T8" s="11"/>
      <c r="U8" s="4">
        <f t="shared" si="6"/>
        <v>249508</v>
      </c>
      <c r="V8" s="4">
        <f t="shared" si="7"/>
        <v>306894.83999999997</v>
      </c>
    </row>
    <row r="9" spans="2:22" x14ac:dyDescent="0.25">
      <c r="B9" s="23" t="s">
        <v>9</v>
      </c>
      <c r="C9" s="23"/>
      <c r="D9" s="6">
        <f>SUM(D3:D8)</f>
        <v>2764879</v>
      </c>
      <c r="E9" s="6">
        <f>SUM(E3:E8)</f>
        <v>3400801.17</v>
      </c>
      <c r="F9" s="3"/>
      <c r="G9" s="6">
        <f t="shared" ref="G9:J9" si="8">SUM(G3:G8)</f>
        <v>110594</v>
      </c>
      <c r="H9" s="6">
        <f t="shared" si="8"/>
        <v>136030.62</v>
      </c>
      <c r="I9" s="8">
        <f t="shared" si="8"/>
        <v>2875473</v>
      </c>
      <c r="J9" s="8">
        <f t="shared" si="8"/>
        <v>3536831.79</v>
      </c>
      <c r="K9" s="15"/>
      <c r="L9" s="15"/>
      <c r="M9" s="5"/>
      <c r="N9" s="5"/>
      <c r="O9" s="5">
        <f t="shared" ref="O9:R9" si="9">SUM(O3:O8)</f>
        <v>18900</v>
      </c>
      <c r="P9" s="5">
        <f t="shared" si="9"/>
        <v>23247</v>
      </c>
      <c r="Q9" s="5">
        <f t="shared" si="9"/>
        <v>21000</v>
      </c>
      <c r="R9" s="5">
        <f t="shared" si="9"/>
        <v>25830</v>
      </c>
      <c r="S9" s="5"/>
      <c r="T9" s="5"/>
      <c r="U9" s="5">
        <f>SUM(U3:U8)</f>
        <v>3038793</v>
      </c>
      <c r="V9" s="18">
        <f>SUM(V3:V8)</f>
        <v>3737715.3899999997</v>
      </c>
    </row>
    <row r="10" spans="2:22" x14ac:dyDescent="0.25">
      <c r="B10" s="24"/>
      <c r="C10" s="24"/>
      <c r="D10" s="25"/>
      <c r="E10" s="25"/>
      <c r="F10" s="24"/>
      <c r="G10" s="24"/>
      <c r="H10" s="17"/>
      <c r="I10" s="7"/>
      <c r="J10" s="17"/>
      <c r="K10" s="26" t="s">
        <v>12</v>
      </c>
      <c r="L10" s="26"/>
      <c r="M10" s="16"/>
      <c r="N10" s="16"/>
    </row>
    <row r="11" spans="2:22" ht="14.25" customHeight="1" x14ac:dyDescent="0.25">
      <c r="C11" s="10" t="s">
        <v>10</v>
      </c>
      <c r="D11" s="12">
        <f>I9+K7+M7+O9+Q9+S7</f>
        <v>3038793</v>
      </c>
      <c r="E11" s="12"/>
    </row>
    <row r="12" spans="2:22" x14ac:dyDescent="0.25">
      <c r="C12" s="10" t="s">
        <v>11</v>
      </c>
      <c r="D12" s="12">
        <f>D11*1.23</f>
        <v>3737715.39</v>
      </c>
      <c r="E12" s="12"/>
    </row>
    <row r="14" spans="2:22" x14ac:dyDescent="0.25">
      <c r="C14" s="19"/>
      <c r="D14" s="20"/>
      <c r="E14" s="12"/>
    </row>
    <row r="15" spans="2:22" x14ac:dyDescent="0.25">
      <c r="C15" s="19"/>
      <c r="D15" s="20"/>
      <c r="E15" s="12"/>
    </row>
    <row r="16" spans="2:22" x14ac:dyDescent="0.25">
      <c r="C16" s="21"/>
      <c r="D16" s="21"/>
    </row>
  </sheetData>
  <mergeCells count="4">
    <mergeCell ref="B9:C9"/>
    <mergeCell ref="B10:C10"/>
    <mergeCell ref="D10:G10"/>
    <mergeCell ref="K10:L10"/>
  </mergeCells>
  <pageMargins left="0.25" right="0.25" top="0.75" bottom="0.75" header="0.3" footer="0.3"/>
  <pageSetup paperSize="9" scale="3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Anna Chadryś</cp:lastModifiedBy>
  <cp:lastPrinted>2016-09-29T10:55:41Z</cp:lastPrinted>
  <dcterms:created xsi:type="dcterms:W3CDTF">2016-09-26T11:35:36Z</dcterms:created>
  <dcterms:modified xsi:type="dcterms:W3CDTF">2016-10-10T07:55:42Z</dcterms:modified>
</cp:coreProperties>
</file>