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lska\Desktop\Wykonanie budżetu w I półrocze 2016 r\"/>
    </mc:Choice>
  </mc:AlternateContent>
  <bookViews>
    <workbookView xWindow="0" yWindow="0" windowWidth="28800" windowHeight="12345" activeTab="1"/>
  </bookViews>
  <sheets>
    <sheet name="(1d) dochody" sheetId="1" r:id="rId1"/>
    <sheet name="(1d) wydatki" sheetId="2" r:id="rId2"/>
  </sheets>
  <calcPr calcId="162913"/>
</workbook>
</file>

<file path=xl/calcChain.xml><?xml version="1.0" encoding="utf-8"?>
<calcChain xmlns="http://schemas.openxmlformats.org/spreadsheetml/2006/main">
  <c r="F21" i="2" l="1"/>
  <c r="E21" i="2"/>
  <c r="F26" i="2"/>
  <c r="G43" i="2"/>
  <c r="F36" i="1"/>
  <c r="G36" i="1"/>
  <c r="E36" i="1"/>
  <c r="F20" i="1"/>
  <c r="G20" i="1"/>
  <c r="F25" i="1"/>
  <c r="G25" i="1"/>
  <c r="E20" i="1"/>
  <c r="F45" i="2"/>
  <c r="G45" i="2"/>
  <c r="E45" i="2"/>
  <c r="H45" i="2" l="1"/>
  <c r="H48" i="2"/>
  <c r="H34" i="2"/>
  <c r="H33" i="2"/>
  <c r="H32" i="2"/>
  <c r="H31" i="2"/>
  <c r="H30" i="2"/>
  <c r="H29" i="2"/>
  <c r="H28" i="2"/>
  <c r="F27" i="2"/>
  <c r="G27" i="2"/>
  <c r="G26" i="2" s="1"/>
  <c r="E27" i="2"/>
  <c r="F18" i="2"/>
  <c r="F17" i="2" s="1"/>
  <c r="G18" i="2"/>
  <c r="G17" i="2" s="1"/>
  <c r="H20" i="2"/>
  <c r="H19" i="2"/>
  <c r="E18" i="2"/>
  <c r="E17" i="2" s="1"/>
  <c r="H16" i="1"/>
  <c r="H19" i="1"/>
  <c r="E17" i="1"/>
  <c r="F18" i="1"/>
  <c r="F17" i="1" s="1"/>
  <c r="G18" i="1"/>
  <c r="G17" i="1" s="1"/>
  <c r="E18" i="1"/>
  <c r="H27" i="2" l="1"/>
  <c r="H17" i="2"/>
  <c r="H18" i="2"/>
  <c r="H17" i="1"/>
  <c r="H18" i="1"/>
  <c r="H16" i="2"/>
  <c r="F11" i="2"/>
  <c r="G11" i="2"/>
  <c r="E11" i="2"/>
  <c r="E10" i="2" s="1"/>
  <c r="H20" i="1"/>
  <c r="G32" i="1"/>
  <c r="F32" i="1"/>
  <c r="E32" i="1"/>
  <c r="E25" i="1" s="1"/>
  <c r="H33" i="1"/>
  <c r="H27" i="1"/>
  <c r="F26" i="1"/>
  <c r="G26" i="1"/>
  <c r="H26" i="1" s="1"/>
  <c r="E26" i="1"/>
  <c r="H11" i="2" l="1"/>
  <c r="H32" i="1"/>
  <c r="G28" i="1" l="1"/>
  <c r="H44" i="2"/>
  <c r="H42" i="2"/>
  <c r="H41" i="2"/>
  <c r="H40" i="2"/>
  <c r="H39" i="2"/>
  <c r="H38" i="2"/>
  <c r="H37" i="2"/>
  <c r="H36" i="2"/>
  <c r="H25" i="2"/>
  <c r="H23" i="2"/>
  <c r="H15" i="2"/>
  <c r="H14" i="2"/>
  <c r="H13" i="2"/>
  <c r="H12" i="2"/>
  <c r="H9" i="2"/>
  <c r="F24" i="2"/>
  <c r="F22" i="2"/>
  <c r="G22" i="2"/>
  <c r="G24" i="2"/>
  <c r="E24" i="2"/>
  <c r="F21" i="1"/>
  <c r="G21" i="1"/>
  <c r="F23" i="1"/>
  <c r="G23" i="1"/>
  <c r="E23" i="1"/>
  <c r="E21" i="1"/>
  <c r="H22" i="1"/>
  <c r="E15" i="1"/>
  <c r="E14" i="1" s="1"/>
  <c r="F15" i="1"/>
  <c r="F14" i="1" s="1"/>
  <c r="G15" i="1"/>
  <c r="E22" i="2"/>
  <c r="H24" i="1"/>
  <c r="F47" i="2"/>
  <c r="G47" i="2"/>
  <c r="E47" i="2"/>
  <c r="F35" i="2"/>
  <c r="G35" i="2"/>
  <c r="E35" i="2"/>
  <c r="F10" i="2"/>
  <c r="G10" i="2"/>
  <c r="F43" i="2"/>
  <c r="H43" i="2" s="1"/>
  <c r="E43" i="2"/>
  <c r="G8" i="2"/>
  <c r="F8" i="2"/>
  <c r="F7" i="2" s="1"/>
  <c r="E8" i="2"/>
  <c r="E7" i="2" s="1"/>
  <c r="H13" i="1"/>
  <c r="H29" i="1"/>
  <c r="H31" i="1"/>
  <c r="H35" i="1"/>
  <c r="F34" i="1"/>
  <c r="G34" i="1"/>
  <c r="E34" i="1"/>
  <c r="F30" i="1"/>
  <c r="G30" i="1"/>
  <c r="E30" i="1"/>
  <c r="F28" i="1"/>
  <c r="E28" i="1"/>
  <c r="F12" i="1"/>
  <c r="F11" i="1" s="1"/>
  <c r="G12" i="1"/>
  <c r="G11" i="1" s="1"/>
  <c r="E12" i="1"/>
  <c r="E11" i="1" s="1"/>
  <c r="G21" i="2" l="1"/>
  <c r="E26" i="2"/>
  <c r="E49" i="2" s="1"/>
  <c r="F49" i="2"/>
  <c r="H23" i="1"/>
  <c r="H47" i="2"/>
  <c r="H35" i="2"/>
  <c r="H24" i="2"/>
  <c r="H10" i="2"/>
  <c r="H8" i="2"/>
  <c r="H22" i="2"/>
  <c r="H15" i="1"/>
  <c r="G14" i="1"/>
  <c r="H14" i="1" s="1"/>
  <c r="H21" i="1"/>
  <c r="H11" i="1"/>
  <c r="H12" i="1"/>
  <c r="G7" i="2"/>
  <c r="H34" i="1"/>
  <c r="H30" i="1"/>
  <c r="H28" i="1"/>
  <c r="H7" i="2" l="1"/>
  <c r="G49" i="2"/>
  <c r="H36" i="1"/>
  <c r="H21" i="2"/>
  <c r="H26" i="2"/>
  <c r="H25" i="1"/>
  <c r="H49" i="2" l="1"/>
</calcChain>
</file>

<file path=xl/sharedStrings.xml><?xml version="1.0" encoding="utf-8"?>
<sst xmlns="http://schemas.openxmlformats.org/spreadsheetml/2006/main" count="98" uniqueCount="46">
  <si>
    <t>Dział</t>
  </si>
  <si>
    <t>Rozdział</t>
  </si>
  <si>
    <t>Paragraf</t>
  </si>
  <si>
    <t>Klasyfikacja budżetowa</t>
  </si>
  <si>
    <t>Treść</t>
  </si>
  <si>
    <t>Plan po zmianach</t>
  </si>
  <si>
    <t>Kwota wykonanych dochodów</t>
  </si>
  <si>
    <t>Procent wykonania</t>
  </si>
  <si>
    <t>O10</t>
  </si>
  <si>
    <t>O1095</t>
  </si>
  <si>
    <t>Rolnictwo i łowiectwo</t>
  </si>
  <si>
    <t>R A Z E M  :</t>
  </si>
  <si>
    <t>Pozostała działalność</t>
  </si>
  <si>
    <t>Dotacje celowe otrzymane z budżetu państwa na realizację zadań bieżących z zakresu administracji rządowej oraz innych zadań zleconych gminie (związkom gmin) ustawami</t>
  </si>
  <si>
    <t xml:space="preserve">do Zarządzenia Wójta Gminy Radziejowice </t>
  </si>
  <si>
    <t xml:space="preserve">Administracja publiczna </t>
  </si>
  <si>
    <t>Pomoc społeczna</t>
  </si>
  <si>
    <t xml:space="preserve">Świadczenia rodzinne, świadczenia z funduszu alimentacyjnego oraz składki na ubezpieczenia emerytalne i rentowe z ubezpieczenia społecznego </t>
  </si>
  <si>
    <t>Składki na ubezpieczenie zdrowotne opłacane za osoby pobierające niektóre świadczenia z pomocy społecznej, niektóre świadczenia rodzinne oraz za osoby uczestniczące w zajęciach w centrum integracji społecznej</t>
  </si>
  <si>
    <t>Urzędy wojewódzkie</t>
  </si>
  <si>
    <t>Różne opłaty i składki</t>
  </si>
  <si>
    <t>Składki na ubezpieczenie społeczne</t>
  </si>
  <si>
    <t xml:space="preserve">Wynagrodzenia osobowe pracowników </t>
  </si>
  <si>
    <t xml:space="preserve">Składki na Fundusz Pracy </t>
  </si>
  <si>
    <t>Zakup materiałów i wyposażenia</t>
  </si>
  <si>
    <t>Zakup usług pozostałych</t>
  </si>
  <si>
    <t>Świadczenia społeczne</t>
  </si>
  <si>
    <t>Szkolenia pracowników niebędących członkami korpusu służby cywilnej</t>
  </si>
  <si>
    <t xml:space="preserve">Składki na ubezpieczenie zdrowotne </t>
  </si>
  <si>
    <t>Kwota wykonanych wydatków</t>
  </si>
  <si>
    <t>Oświata i wychowanie</t>
  </si>
  <si>
    <t>Szkoły podstawowe</t>
  </si>
  <si>
    <t xml:space="preserve">        Informacja z wykonania planu finansowego wydatków związanych z realizacją</t>
  </si>
  <si>
    <t xml:space="preserve">      Informacja z wykonania planu finansowego dochodów związanych z realizacją </t>
  </si>
  <si>
    <t>Gimnazja</t>
  </si>
  <si>
    <t>Zakup pomocy naukowych, dydaktycznych i książek</t>
  </si>
  <si>
    <t xml:space="preserve">zadań z zakresu administracji rządowej zleconych gminie ustawami za I półrocze 2016 r. </t>
  </si>
  <si>
    <t>Plan na początku 2016 r.</t>
  </si>
  <si>
    <t>Świadczenia wychowawcze</t>
  </si>
  <si>
    <t>Pomoc dla cudzoziemców</t>
  </si>
  <si>
    <t>Urzędy naczelnych organów władzy państwowej, kontroli i ochrony prawa oraz sądownictwa</t>
  </si>
  <si>
    <t>Urzędy naczelnych organów władzy państwowej, kontroli i ochrony prawa</t>
  </si>
  <si>
    <t>Dotacje celowe otrzymane z budżetu państwa na zadania bieżące z zakresu administracji rządowej zlecone gminom (związkom gmin, związkom powiatowo-gminnym), związane z realizacją świadczenia wychowawczego
stanowiącego pomoc państwa w wychowywaniu dzieci</t>
  </si>
  <si>
    <t>Wynagrodzenia bezosobowe</t>
  </si>
  <si>
    <t xml:space="preserve">Załącznik Nr 1 d </t>
  </si>
  <si>
    <t>Nr 46 / 2016 z dnia 1 sierpnia 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</si>
</sst>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16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 CE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 CE"/>
      <family val="1"/>
      <charset val="238"/>
    </font>
    <font>
      <sz val="8"/>
      <name val="Arial"/>
      <family val="2"/>
      <charset val="238"/>
    </font>
    <font>
      <sz val="8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2" fontId="1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9" fillId="0" borderId="0" xfId="0" applyFont="1"/>
    <xf numFmtId="0" fontId="8" fillId="2" borderId="1" xfId="0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7" fillId="0" borderId="0" xfId="0" applyFont="1"/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2" fontId="14" fillId="0" borderId="1" xfId="0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2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2" fontId="15" fillId="0" borderId="1" xfId="0" applyNumberFormat="1" applyFont="1" applyBorder="1" applyAlignment="1">
      <alignment horizontal="left" vertical="center" wrapText="1"/>
    </xf>
    <xf numFmtId="164" fontId="12" fillId="0" borderId="5" xfId="0" applyNumberFormat="1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left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/>
    <xf numFmtId="0" fontId="6" fillId="3" borderId="2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9"/>
  <sheetViews>
    <sheetView workbookViewId="0"/>
  </sheetViews>
  <sheetFormatPr defaultRowHeight="15"/>
  <cols>
    <col min="1" max="3" width="9.625" style="27" customWidth="1"/>
    <col min="4" max="4" width="30.5" style="27" customWidth="1"/>
    <col min="5" max="8" width="16.625" style="27" customWidth="1"/>
    <col min="9" max="16384" width="9" style="27"/>
  </cols>
  <sheetData>
    <row r="2" spans="1:13">
      <c r="G2" s="27" t="s">
        <v>44</v>
      </c>
    </row>
    <row r="3" spans="1:13">
      <c r="G3" s="27" t="s">
        <v>14</v>
      </c>
    </row>
    <row r="4" spans="1:13">
      <c r="G4" s="27" t="s">
        <v>45</v>
      </c>
    </row>
    <row r="6" spans="1:13" ht="18.75">
      <c r="B6" s="34" t="s">
        <v>33</v>
      </c>
    </row>
    <row r="7" spans="1:13" ht="18.75">
      <c r="B7" s="34" t="s">
        <v>36</v>
      </c>
    </row>
    <row r="8" spans="1:13" ht="18.75" customHeight="1">
      <c r="A8" s="35"/>
    </row>
    <row r="9" spans="1:13" ht="39.950000000000003" customHeight="1">
      <c r="A9" s="88" t="s">
        <v>3</v>
      </c>
      <c r="B9" s="89"/>
      <c r="C9" s="90"/>
      <c r="D9" s="86" t="s">
        <v>4</v>
      </c>
      <c r="E9" s="86" t="s">
        <v>37</v>
      </c>
      <c r="F9" s="86" t="s">
        <v>5</v>
      </c>
      <c r="G9" s="86" t="s">
        <v>6</v>
      </c>
      <c r="H9" s="86" t="s">
        <v>7</v>
      </c>
    </row>
    <row r="10" spans="1:13" ht="39.950000000000003" customHeight="1">
      <c r="A10" s="36" t="s">
        <v>0</v>
      </c>
      <c r="B10" s="36" t="s">
        <v>1</v>
      </c>
      <c r="C10" s="36" t="s">
        <v>2</v>
      </c>
      <c r="D10" s="87"/>
      <c r="E10" s="87"/>
      <c r="F10" s="87"/>
      <c r="G10" s="87"/>
      <c r="H10" s="87"/>
    </row>
    <row r="11" spans="1:13" s="34" customFormat="1" ht="24.95" customHeight="1">
      <c r="A11" s="69" t="s">
        <v>8</v>
      </c>
      <c r="B11" s="69"/>
      <c r="C11" s="70"/>
      <c r="D11" s="74" t="s">
        <v>10</v>
      </c>
      <c r="E11" s="72">
        <f>SUM(E12)</f>
        <v>0</v>
      </c>
      <c r="F11" s="72">
        <f t="shared" ref="F11:G12" si="0">SUM(F12)</f>
        <v>22840.19</v>
      </c>
      <c r="G11" s="72">
        <f t="shared" si="0"/>
        <v>22840.19</v>
      </c>
      <c r="H11" s="73">
        <f>G11/F11*100</f>
        <v>100</v>
      </c>
    </row>
    <row r="12" spans="1:13" s="42" customFormat="1" ht="24.95" customHeight="1">
      <c r="A12" s="38"/>
      <c r="B12" s="38" t="s">
        <v>9</v>
      </c>
      <c r="C12" s="39"/>
      <c r="D12" s="40" t="s">
        <v>12</v>
      </c>
      <c r="E12" s="31">
        <f>SUM(E13)</f>
        <v>0</v>
      </c>
      <c r="F12" s="31">
        <f t="shared" si="0"/>
        <v>22840.19</v>
      </c>
      <c r="G12" s="31">
        <f t="shared" si="0"/>
        <v>22840.19</v>
      </c>
      <c r="H12" s="41">
        <f t="shared" ref="H12:H36" si="1">G12/F12*100</f>
        <v>100</v>
      </c>
    </row>
    <row r="13" spans="1:13" s="47" customFormat="1" ht="50.1" customHeight="1">
      <c r="A13" s="43"/>
      <c r="B13" s="43"/>
      <c r="C13" s="44">
        <v>2010</v>
      </c>
      <c r="D13" s="45" t="s">
        <v>13</v>
      </c>
      <c r="E13" s="29">
        <v>0</v>
      </c>
      <c r="F13" s="32">
        <v>22840.19</v>
      </c>
      <c r="G13" s="32">
        <v>22840.19</v>
      </c>
      <c r="H13" s="46">
        <f t="shared" si="1"/>
        <v>100</v>
      </c>
    </row>
    <row r="14" spans="1:13" s="34" customFormat="1" ht="24.95" customHeight="1">
      <c r="A14" s="69">
        <v>750</v>
      </c>
      <c r="B14" s="69"/>
      <c r="C14" s="70"/>
      <c r="D14" s="75" t="s">
        <v>15</v>
      </c>
      <c r="E14" s="72">
        <f>SUM(E15)</f>
        <v>46900</v>
      </c>
      <c r="F14" s="72">
        <f t="shared" ref="F14:G15" si="2">SUM(F15)</f>
        <v>46900</v>
      </c>
      <c r="G14" s="72">
        <f t="shared" si="2"/>
        <v>25256</v>
      </c>
      <c r="H14" s="73">
        <f t="shared" si="1"/>
        <v>53.850746268656714</v>
      </c>
    </row>
    <row r="15" spans="1:13" s="42" customFormat="1" ht="24.95" customHeight="1">
      <c r="A15" s="38"/>
      <c r="B15" s="38">
        <v>75011</v>
      </c>
      <c r="C15" s="39"/>
      <c r="D15" s="40" t="s">
        <v>19</v>
      </c>
      <c r="E15" s="31">
        <f>SUM(E16)</f>
        <v>46900</v>
      </c>
      <c r="F15" s="31">
        <f t="shared" si="2"/>
        <v>46900</v>
      </c>
      <c r="G15" s="31">
        <f t="shared" si="2"/>
        <v>25256</v>
      </c>
      <c r="H15" s="41">
        <f t="shared" si="1"/>
        <v>53.850746268656714</v>
      </c>
    </row>
    <row r="16" spans="1:13" s="47" customFormat="1" ht="50.1" customHeight="1">
      <c r="A16" s="43"/>
      <c r="B16" s="43"/>
      <c r="C16" s="44">
        <v>2010</v>
      </c>
      <c r="D16" s="45" t="s">
        <v>13</v>
      </c>
      <c r="E16" s="29">
        <v>46900</v>
      </c>
      <c r="F16" s="29">
        <v>46900</v>
      </c>
      <c r="G16" s="29">
        <v>25256</v>
      </c>
      <c r="H16" s="46">
        <f>G16/F16*100</f>
        <v>53.850746268656714</v>
      </c>
      <c r="J16" s="58"/>
      <c r="K16" s="58"/>
      <c r="L16" s="58"/>
      <c r="M16" s="58"/>
    </row>
    <row r="17" spans="1:13" s="49" customFormat="1" ht="50.1" customHeight="1">
      <c r="A17" s="69">
        <v>751</v>
      </c>
      <c r="B17" s="69"/>
      <c r="C17" s="70"/>
      <c r="D17" s="76" t="s">
        <v>40</v>
      </c>
      <c r="E17" s="72">
        <f>SUM(E18)</f>
        <v>1075</v>
      </c>
      <c r="F17" s="72">
        <f t="shared" ref="F17:G17" si="3">SUM(F18)</f>
        <v>6787</v>
      </c>
      <c r="G17" s="72">
        <f t="shared" si="3"/>
        <v>6253</v>
      </c>
      <c r="H17" s="73">
        <f t="shared" si="1"/>
        <v>92.132017091498454</v>
      </c>
      <c r="J17" s="59"/>
      <c r="K17" s="59"/>
      <c r="L17" s="59"/>
      <c r="M17" s="59"/>
    </row>
    <row r="18" spans="1:13" s="48" customFormat="1" ht="50.1" customHeight="1">
      <c r="A18" s="38"/>
      <c r="B18" s="38">
        <v>75101</v>
      </c>
      <c r="C18" s="39"/>
      <c r="D18" s="57" t="s">
        <v>41</v>
      </c>
      <c r="E18" s="31">
        <f>SUM(E19)</f>
        <v>1075</v>
      </c>
      <c r="F18" s="31">
        <f t="shared" ref="F18:G18" si="4">SUM(F19)</f>
        <v>6787</v>
      </c>
      <c r="G18" s="31">
        <f t="shared" si="4"/>
        <v>6253</v>
      </c>
      <c r="H18" s="41">
        <f t="shared" si="1"/>
        <v>92.132017091498454</v>
      </c>
      <c r="J18" s="60"/>
      <c r="K18" s="60"/>
      <c r="L18" s="60"/>
      <c r="M18" s="60"/>
    </row>
    <row r="19" spans="1:13" s="47" customFormat="1" ht="50.1" customHeight="1">
      <c r="A19" s="43"/>
      <c r="B19" s="43"/>
      <c r="C19" s="44">
        <v>2010</v>
      </c>
      <c r="D19" s="45" t="s">
        <v>13</v>
      </c>
      <c r="E19" s="29">
        <v>1075</v>
      </c>
      <c r="F19" s="29">
        <v>6787</v>
      </c>
      <c r="G19" s="29">
        <v>6253</v>
      </c>
      <c r="H19" s="46">
        <f t="shared" si="1"/>
        <v>92.132017091498454</v>
      </c>
      <c r="J19" s="58"/>
      <c r="K19" s="58"/>
      <c r="L19" s="58"/>
      <c r="M19" s="58"/>
    </row>
    <row r="20" spans="1:13" s="49" customFormat="1" ht="35.1" customHeight="1">
      <c r="A20" s="69">
        <v>801</v>
      </c>
      <c r="B20" s="69"/>
      <c r="C20" s="70"/>
      <c r="D20" s="71" t="s">
        <v>30</v>
      </c>
      <c r="E20" s="72">
        <f>E21+E23</f>
        <v>0</v>
      </c>
      <c r="F20" s="72">
        <f t="shared" ref="F20:G20" si="5">F21+F23</f>
        <v>39622</v>
      </c>
      <c r="G20" s="72">
        <f t="shared" si="5"/>
        <v>39622</v>
      </c>
      <c r="H20" s="73">
        <f t="shared" si="1"/>
        <v>100</v>
      </c>
    </row>
    <row r="21" spans="1:13" s="48" customFormat="1" ht="39.950000000000003" customHeight="1">
      <c r="A21" s="38"/>
      <c r="B21" s="38">
        <v>80101</v>
      </c>
      <c r="C21" s="39"/>
      <c r="D21" s="26" t="s">
        <v>31</v>
      </c>
      <c r="E21" s="31">
        <f>SUM(E22)</f>
        <v>0</v>
      </c>
      <c r="F21" s="31">
        <f t="shared" ref="F21:G21" si="6">SUM(F22)</f>
        <v>24722</v>
      </c>
      <c r="G21" s="31">
        <f t="shared" si="6"/>
        <v>24722</v>
      </c>
      <c r="H21" s="41">
        <f t="shared" si="1"/>
        <v>100</v>
      </c>
    </row>
    <row r="22" spans="1:13" s="48" customFormat="1" ht="50.1" customHeight="1">
      <c r="A22" s="38"/>
      <c r="B22" s="38"/>
      <c r="C22" s="44">
        <v>2010</v>
      </c>
      <c r="D22" s="45" t="s">
        <v>13</v>
      </c>
      <c r="E22" s="29">
        <v>0</v>
      </c>
      <c r="F22" s="29">
        <v>24722</v>
      </c>
      <c r="G22" s="29">
        <v>24722</v>
      </c>
      <c r="H22" s="46">
        <f t="shared" ref="H22:H23" si="7">G22/F22*100</f>
        <v>100</v>
      </c>
    </row>
    <row r="23" spans="1:13" s="48" customFormat="1" ht="39.950000000000003" customHeight="1">
      <c r="A23" s="38"/>
      <c r="B23" s="38">
        <v>80110</v>
      </c>
      <c r="C23" s="39"/>
      <c r="D23" s="26" t="s">
        <v>34</v>
      </c>
      <c r="E23" s="31">
        <f>SUM(E24)</f>
        <v>0</v>
      </c>
      <c r="F23" s="31">
        <f t="shared" ref="F23:G23" si="8">SUM(F24)</f>
        <v>14900</v>
      </c>
      <c r="G23" s="31">
        <f t="shared" si="8"/>
        <v>14900</v>
      </c>
      <c r="H23" s="41">
        <f t="shared" si="7"/>
        <v>100</v>
      </c>
    </row>
    <row r="24" spans="1:13" s="47" customFormat="1" ht="50.1" customHeight="1">
      <c r="A24" s="43"/>
      <c r="B24" s="43"/>
      <c r="C24" s="44">
        <v>2010</v>
      </c>
      <c r="D24" s="45" t="s">
        <v>13</v>
      </c>
      <c r="E24" s="29">
        <v>0</v>
      </c>
      <c r="F24" s="29">
        <v>14900</v>
      </c>
      <c r="G24" s="29">
        <v>14900</v>
      </c>
      <c r="H24" s="46">
        <f t="shared" si="1"/>
        <v>100</v>
      </c>
    </row>
    <row r="25" spans="1:13" s="34" customFormat="1" ht="24.95" customHeight="1">
      <c r="A25" s="69">
        <v>852</v>
      </c>
      <c r="B25" s="69"/>
      <c r="C25" s="69"/>
      <c r="D25" s="74" t="s">
        <v>16</v>
      </c>
      <c r="E25" s="72">
        <f>SUM(E26,E28,E30,E32,E34)</f>
        <v>1151800</v>
      </c>
      <c r="F25" s="72">
        <f t="shared" ref="F25:G25" si="9">SUM(F26,F28,F30,F32,F34)</f>
        <v>3169811</v>
      </c>
      <c r="G25" s="72">
        <f t="shared" si="9"/>
        <v>1816611</v>
      </c>
      <c r="H25" s="73">
        <f t="shared" si="1"/>
        <v>57.309757584915943</v>
      </c>
    </row>
    <row r="26" spans="1:13" s="42" customFormat="1" ht="24.95" customHeight="1">
      <c r="A26" s="38"/>
      <c r="B26" s="38">
        <v>85211</v>
      </c>
      <c r="C26" s="38"/>
      <c r="D26" s="55" t="s">
        <v>38</v>
      </c>
      <c r="E26" s="31">
        <f>SUM(E27)</f>
        <v>0</v>
      </c>
      <c r="F26" s="31">
        <f t="shared" ref="F26:G26" si="10">SUM(F27)</f>
        <v>2022826</v>
      </c>
      <c r="G26" s="31">
        <f t="shared" si="10"/>
        <v>1122000</v>
      </c>
      <c r="H26" s="41">
        <f t="shared" si="1"/>
        <v>55.466955635333939</v>
      </c>
    </row>
    <row r="27" spans="1:13" s="53" customFormat="1" ht="84.95" customHeight="1">
      <c r="A27" s="52"/>
      <c r="B27" s="52"/>
      <c r="C27" s="52">
        <v>2060</v>
      </c>
      <c r="D27" s="54" t="s">
        <v>42</v>
      </c>
      <c r="E27" s="29">
        <v>0</v>
      </c>
      <c r="F27" s="29">
        <v>2022826</v>
      </c>
      <c r="G27" s="29">
        <v>1122000</v>
      </c>
      <c r="H27" s="46">
        <f t="shared" si="1"/>
        <v>55.466955635333939</v>
      </c>
    </row>
    <row r="28" spans="1:13" s="42" customFormat="1" ht="80.25" customHeight="1">
      <c r="A28" s="38"/>
      <c r="B28" s="38">
        <v>85212</v>
      </c>
      <c r="C28" s="38"/>
      <c r="D28" s="51" t="s">
        <v>17</v>
      </c>
      <c r="E28" s="31">
        <f>SUM(E29)</f>
        <v>1150000</v>
      </c>
      <c r="F28" s="31">
        <f t="shared" ref="F28:G28" si="11">SUM(F29)</f>
        <v>1144000</v>
      </c>
      <c r="G28" s="31">
        <f t="shared" si="11"/>
        <v>692000</v>
      </c>
      <c r="H28" s="41">
        <f t="shared" si="1"/>
        <v>60.489510489510486</v>
      </c>
    </row>
    <row r="29" spans="1:13" s="47" customFormat="1" ht="50.1" customHeight="1">
      <c r="A29" s="43"/>
      <c r="B29" s="43"/>
      <c r="C29" s="44">
        <v>2010</v>
      </c>
      <c r="D29" s="45" t="s">
        <v>13</v>
      </c>
      <c r="E29" s="29">
        <v>1150000</v>
      </c>
      <c r="F29" s="29">
        <v>1144000</v>
      </c>
      <c r="G29" s="29">
        <v>692000</v>
      </c>
      <c r="H29" s="46">
        <f t="shared" si="1"/>
        <v>60.489510489510486</v>
      </c>
    </row>
    <row r="30" spans="1:13" s="42" customFormat="1" ht="110.25">
      <c r="A30" s="38"/>
      <c r="B30" s="38">
        <v>85213</v>
      </c>
      <c r="C30" s="38"/>
      <c r="D30" s="40" t="s">
        <v>18</v>
      </c>
      <c r="E30" s="31">
        <f>SUM(E31)</f>
        <v>1800</v>
      </c>
      <c r="F30" s="31">
        <f t="shared" ref="F30:G30" si="12">SUM(F31)</f>
        <v>2457</v>
      </c>
      <c r="G30" s="31">
        <f t="shared" si="12"/>
        <v>2110</v>
      </c>
      <c r="H30" s="41">
        <f t="shared" si="1"/>
        <v>85.877085877085875</v>
      </c>
    </row>
    <row r="31" spans="1:13" s="47" customFormat="1" ht="50.1" customHeight="1">
      <c r="A31" s="43"/>
      <c r="B31" s="43"/>
      <c r="C31" s="44">
        <v>2010</v>
      </c>
      <c r="D31" s="45" t="s">
        <v>13</v>
      </c>
      <c r="E31" s="29">
        <v>1800</v>
      </c>
      <c r="F31" s="29">
        <v>2457</v>
      </c>
      <c r="G31" s="29">
        <v>2110</v>
      </c>
      <c r="H31" s="46">
        <f t="shared" si="1"/>
        <v>85.877085877085875</v>
      </c>
    </row>
    <row r="32" spans="1:13" s="48" customFormat="1" ht="30" customHeight="1">
      <c r="A32" s="38"/>
      <c r="B32" s="38">
        <v>85231</v>
      </c>
      <c r="C32" s="39"/>
      <c r="D32" s="50" t="s">
        <v>39</v>
      </c>
      <c r="E32" s="31">
        <f>SUM(E33)</f>
        <v>0</v>
      </c>
      <c r="F32" s="31">
        <f>SUM(F33)</f>
        <v>400</v>
      </c>
      <c r="G32" s="31">
        <f>SUM(G33)</f>
        <v>400</v>
      </c>
      <c r="H32" s="41">
        <f t="shared" si="1"/>
        <v>100</v>
      </c>
    </row>
    <row r="33" spans="1:8" s="56" customFormat="1" ht="50.1" customHeight="1">
      <c r="A33" s="52"/>
      <c r="B33" s="52"/>
      <c r="C33" s="44">
        <v>2010</v>
      </c>
      <c r="D33" s="45" t="s">
        <v>13</v>
      </c>
      <c r="E33" s="29">
        <v>0</v>
      </c>
      <c r="F33" s="29">
        <v>400</v>
      </c>
      <c r="G33" s="29">
        <v>400</v>
      </c>
      <c r="H33" s="46">
        <f t="shared" si="1"/>
        <v>100</v>
      </c>
    </row>
    <row r="34" spans="1:8" s="42" customFormat="1" ht="30" customHeight="1">
      <c r="A34" s="38"/>
      <c r="B34" s="38">
        <v>85295</v>
      </c>
      <c r="C34" s="38"/>
      <c r="D34" s="40" t="s">
        <v>12</v>
      </c>
      <c r="E34" s="31">
        <f>SUM(E35)</f>
        <v>0</v>
      </c>
      <c r="F34" s="31">
        <f t="shared" ref="F34:G34" si="13">SUM(F35)</f>
        <v>128</v>
      </c>
      <c r="G34" s="31">
        <f t="shared" si="13"/>
        <v>101</v>
      </c>
      <c r="H34" s="41">
        <f t="shared" si="1"/>
        <v>78.90625</v>
      </c>
    </row>
    <row r="35" spans="1:8" s="47" customFormat="1" ht="50.1" customHeight="1">
      <c r="A35" s="43"/>
      <c r="B35" s="43"/>
      <c r="C35" s="44">
        <v>2010</v>
      </c>
      <c r="D35" s="45" t="s">
        <v>13</v>
      </c>
      <c r="E35" s="29">
        <v>0</v>
      </c>
      <c r="F35" s="29">
        <v>128</v>
      </c>
      <c r="G35" s="29">
        <v>101</v>
      </c>
      <c r="H35" s="46">
        <f t="shared" si="1"/>
        <v>78.90625</v>
      </c>
    </row>
    <row r="36" spans="1:8" s="34" customFormat="1" ht="50.1" customHeight="1">
      <c r="A36" s="83" t="s">
        <v>11</v>
      </c>
      <c r="B36" s="84"/>
      <c r="C36" s="84"/>
      <c r="D36" s="85"/>
      <c r="E36" s="30">
        <f>SUM(E25,E20,E17,E14,E11)</f>
        <v>1199775</v>
      </c>
      <c r="F36" s="30">
        <f t="shared" ref="F36:G36" si="14">SUM(F25,F20,F17,F14,F11)</f>
        <v>3285960.19</v>
      </c>
      <c r="G36" s="30">
        <f t="shared" si="14"/>
        <v>1910582.19</v>
      </c>
      <c r="H36" s="37">
        <f t="shared" si="1"/>
        <v>58.143802101266488</v>
      </c>
    </row>
    <row r="39" spans="1:8">
      <c r="D39" s="33"/>
    </row>
  </sheetData>
  <mergeCells count="7">
    <mergeCell ref="A36:D36"/>
    <mergeCell ref="G9:G10"/>
    <mergeCell ref="H9:H10"/>
    <mergeCell ref="A9:C9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9"/>
  <sheetViews>
    <sheetView tabSelected="1" workbookViewId="0"/>
  </sheetViews>
  <sheetFormatPr defaultRowHeight="15"/>
  <cols>
    <col min="1" max="3" width="9.625" style="5" customWidth="1"/>
    <col min="4" max="4" width="30.5" style="5" customWidth="1"/>
    <col min="5" max="5" width="16.625" style="5" customWidth="1"/>
    <col min="6" max="6" width="16.625" style="27" customWidth="1"/>
    <col min="7" max="8" width="16.625" style="5" customWidth="1"/>
    <col min="9" max="16384" width="9" style="5"/>
  </cols>
  <sheetData>
    <row r="2" spans="1:8" ht="18.75">
      <c r="B2" s="7" t="s">
        <v>32</v>
      </c>
    </row>
    <row r="3" spans="1:8" ht="18.75">
      <c r="B3" s="7" t="s">
        <v>36</v>
      </c>
    </row>
    <row r="4" spans="1:8" ht="18.75" customHeight="1">
      <c r="A4" s="11"/>
    </row>
    <row r="5" spans="1:8" ht="39.950000000000003" customHeight="1">
      <c r="A5" s="96" t="s">
        <v>3</v>
      </c>
      <c r="B5" s="97"/>
      <c r="C5" s="98"/>
      <c r="D5" s="91" t="s">
        <v>4</v>
      </c>
      <c r="E5" s="91" t="s">
        <v>37</v>
      </c>
      <c r="F5" s="86" t="s">
        <v>5</v>
      </c>
      <c r="G5" s="91" t="s">
        <v>29</v>
      </c>
      <c r="H5" s="91" t="s">
        <v>7</v>
      </c>
    </row>
    <row r="6" spans="1:8" ht="39.950000000000003" customHeight="1">
      <c r="A6" s="10" t="s">
        <v>0</v>
      </c>
      <c r="B6" s="10" t="s">
        <v>1</v>
      </c>
      <c r="C6" s="10" t="s">
        <v>2</v>
      </c>
      <c r="D6" s="92"/>
      <c r="E6" s="92"/>
      <c r="F6" s="87"/>
      <c r="G6" s="92"/>
      <c r="H6" s="92"/>
    </row>
    <row r="7" spans="1:8" s="7" customFormat="1" ht="24.95" customHeight="1">
      <c r="A7" s="77" t="s">
        <v>8</v>
      </c>
      <c r="B7" s="77"/>
      <c r="C7" s="78"/>
      <c r="D7" s="79" t="s">
        <v>10</v>
      </c>
      <c r="E7" s="80">
        <f>SUM(E8)</f>
        <v>0</v>
      </c>
      <c r="F7" s="72">
        <f t="shared" ref="F7:G8" si="0">SUM(F8)</f>
        <v>22840.19</v>
      </c>
      <c r="G7" s="80">
        <f t="shared" si="0"/>
        <v>22840.19</v>
      </c>
      <c r="H7" s="81">
        <f>G7/F7*100</f>
        <v>100</v>
      </c>
    </row>
    <row r="8" spans="1:8" s="1" customFormat="1" ht="24.95" customHeight="1">
      <c r="A8" s="8"/>
      <c r="B8" s="8" t="s">
        <v>9</v>
      </c>
      <c r="C8" s="9"/>
      <c r="D8" s="2" t="s">
        <v>12</v>
      </c>
      <c r="E8" s="13">
        <f>SUM(E9)</f>
        <v>0</v>
      </c>
      <c r="F8" s="31">
        <f t="shared" si="0"/>
        <v>22840.19</v>
      </c>
      <c r="G8" s="13">
        <f t="shared" si="0"/>
        <v>22840.19</v>
      </c>
      <c r="H8" s="3">
        <f t="shared" ref="H8:H49" si="1">G8/F8*100</f>
        <v>100</v>
      </c>
    </row>
    <row r="9" spans="1:8" s="22" customFormat="1" ht="24.95" customHeight="1">
      <c r="A9" s="21"/>
      <c r="B9" s="21"/>
      <c r="C9" s="18">
        <v>4430</v>
      </c>
      <c r="D9" s="19" t="s">
        <v>20</v>
      </c>
      <c r="E9" s="16">
        <v>0</v>
      </c>
      <c r="F9" s="32">
        <v>22840.19</v>
      </c>
      <c r="G9" s="32">
        <v>22840.19</v>
      </c>
      <c r="H9" s="17">
        <f t="shared" si="1"/>
        <v>100</v>
      </c>
    </row>
    <row r="10" spans="1:8" s="15" customFormat="1" ht="24.95" customHeight="1">
      <c r="A10" s="77">
        <v>750</v>
      </c>
      <c r="B10" s="77"/>
      <c r="C10" s="78"/>
      <c r="D10" s="82" t="s">
        <v>15</v>
      </c>
      <c r="E10" s="80">
        <f>SUM(E11)</f>
        <v>46900</v>
      </c>
      <c r="F10" s="80">
        <f t="shared" ref="F10:G10" si="2">SUM(F11)</f>
        <v>46900</v>
      </c>
      <c r="G10" s="80">
        <f t="shared" si="2"/>
        <v>23350</v>
      </c>
      <c r="H10" s="81">
        <f t="shared" si="1"/>
        <v>49.78678038379531</v>
      </c>
    </row>
    <row r="11" spans="1:8" s="1" customFormat="1" ht="24.95" customHeight="1">
      <c r="A11" s="8"/>
      <c r="B11" s="8">
        <v>75011</v>
      </c>
      <c r="C11" s="9"/>
      <c r="D11" s="2" t="s">
        <v>19</v>
      </c>
      <c r="E11" s="13">
        <f>SUM(E12:E16)</f>
        <v>46900</v>
      </c>
      <c r="F11" s="13">
        <f t="shared" ref="F11:G11" si="3">SUM(F12:F16)</f>
        <v>46900</v>
      </c>
      <c r="G11" s="13">
        <f t="shared" si="3"/>
        <v>23350</v>
      </c>
      <c r="H11" s="3">
        <f t="shared" si="1"/>
        <v>49.78678038379531</v>
      </c>
    </row>
    <row r="12" spans="1:8" s="23" customFormat="1" ht="31.5">
      <c r="A12" s="21"/>
      <c r="B12" s="21"/>
      <c r="C12" s="18">
        <v>4010</v>
      </c>
      <c r="D12" s="20" t="s">
        <v>22</v>
      </c>
      <c r="E12" s="16">
        <v>38000</v>
      </c>
      <c r="F12" s="32">
        <v>38000</v>
      </c>
      <c r="G12" s="16">
        <v>19000</v>
      </c>
      <c r="H12" s="17">
        <f t="shared" si="1"/>
        <v>50</v>
      </c>
    </row>
    <row r="13" spans="1:8" s="23" customFormat="1" ht="24.95" customHeight="1">
      <c r="A13" s="21"/>
      <c r="B13" s="21"/>
      <c r="C13" s="18">
        <v>4110</v>
      </c>
      <c r="D13" s="20" t="s">
        <v>21</v>
      </c>
      <c r="E13" s="16">
        <v>6400</v>
      </c>
      <c r="F13" s="32">
        <v>6400</v>
      </c>
      <c r="G13" s="16">
        <v>3200</v>
      </c>
      <c r="H13" s="17">
        <f t="shared" si="1"/>
        <v>50</v>
      </c>
    </row>
    <row r="14" spans="1:8" s="23" customFormat="1" ht="24.95" customHeight="1">
      <c r="A14" s="21"/>
      <c r="B14" s="21"/>
      <c r="C14" s="18">
        <v>4120</v>
      </c>
      <c r="D14" s="20" t="s">
        <v>23</v>
      </c>
      <c r="E14" s="16">
        <v>900</v>
      </c>
      <c r="F14" s="32">
        <v>900</v>
      </c>
      <c r="G14" s="16">
        <v>450</v>
      </c>
      <c r="H14" s="17">
        <f t="shared" si="1"/>
        <v>50</v>
      </c>
    </row>
    <row r="15" spans="1:8" s="22" customFormat="1" ht="24.95" customHeight="1">
      <c r="A15" s="21"/>
      <c r="B15" s="21"/>
      <c r="C15" s="18">
        <v>4210</v>
      </c>
      <c r="D15" s="19" t="s">
        <v>24</v>
      </c>
      <c r="E15" s="16">
        <v>900</v>
      </c>
      <c r="F15" s="32">
        <v>900</v>
      </c>
      <c r="G15" s="16">
        <v>0</v>
      </c>
      <c r="H15" s="17">
        <f t="shared" si="1"/>
        <v>0</v>
      </c>
    </row>
    <row r="16" spans="1:8" s="22" customFormat="1" ht="35.1" customHeight="1">
      <c r="A16" s="21"/>
      <c r="B16" s="21"/>
      <c r="C16" s="18">
        <v>4700</v>
      </c>
      <c r="D16" s="19" t="s">
        <v>27</v>
      </c>
      <c r="E16" s="16">
        <v>700</v>
      </c>
      <c r="F16" s="32">
        <v>700</v>
      </c>
      <c r="G16" s="16">
        <v>700</v>
      </c>
      <c r="H16" s="17">
        <f t="shared" si="1"/>
        <v>100</v>
      </c>
    </row>
    <row r="17" spans="1:8" s="15" customFormat="1" ht="47.25">
      <c r="A17" s="77">
        <v>751</v>
      </c>
      <c r="B17" s="77"/>
      <c r="C17" s="78"/>
      <c r="D17" s="76" t="s">
        <v>40</v>
      </c>
      <c r="E17" s="80">
        <f>E18</f>
        <v>1075</v>
      </c>
      <c r="F17" s="80">
        <f t="shared" ref="F17:G17" si="4">F18</f>
        <v>6787</v>
      </c>
      <c r="G17" s="80">
        <f t="shared" si="4"/>
        <v>541</v>
      </c>
      <c r="H17" s="81">
        <f t="shared" si="1"/>
        <v>7.9711212612347131</v>
      </c>
    </row>
    <row r="18" spans="1:8" s="24" customFormat="1" ht="47.25">
      <c r="A18" s="8"/>
      <c r="B18" s="8">
        <v>75101</v>
      </c>
      <c r="C18" s="9"/>
      <c r="D18" s="57" t="s">
        <v>41</v>
      </c>
      <c r="E18" s="13">
        <f>SUM(E19:E20)</f>
        <v>1075</v>
      </c>
      <c r="F18" s="13">
        <f t="shared" ref="F18:G18" si="5">SUM(F19:F20)</f>
        <v>6787</v>
      </c>
      <c r="G18" s="13">
        <f t="shared" si="5"/>
        <v>541</v>
      </c>
      <c r="H18" s="3">
        <f t="shared" si="1"/>
        <v>7.9711212612347131</v>
      </c>
    </row>
    <row r="19" spans="1:8" s="22" customFormat="1" ht="35.1" customHeight="1">
      <c r="A19" s="21"/>
      <c r="B19" s="21"/>
      <c r="C19" s="18">
        <v>4210</v>
      </c>
      <c r="D19" s="19" t="s">
        <v>24</v>
      </c>
      <c r="E19" s="62">
        <v>0</v>
      </c>
      <c r="F19" s="32">
        <v>5712</v>
      </c>
      <c r="G19" s="32">
        <v>0</v>
      </c>
      <c r="H19" s="17">
        <f t="shared" si="1"/>
        <v>0</v>
      </c>
    </row>
    <row r="20" spans="1:8" s="22" customFormat="1" ht="35.1" customHeight="1">
      <c r="A20" s="21"/>
      <c r="B20" s="21"/>
      <c r="C20" s="18">
        <v>4300</v>
      </c>
      <c r="D20" s="20" t="s">
        <v>25</v>
      </c>
      <c r="E20" s="63">
        <v>1075</v>
      </c>
      <c r="F20" s="32">
        <v>1075</v>
      </c>
      <c r="G20" s="32">
        <v>541</v>
      </c>
      <c r="H20" s="17">
        <f t="shared" si="1"/>
        <v>50.325581395348841</v>
      </c>
    </row>
    <row r="21" spans="1:8" s="15" customFormat="1" ht="24.95" customHeight="1">
      <c r="A21" s="77">
        <v>801</v>
      </c>
      <c r="B21" s="77"/>
      <c r="C21" s="78"/>
      <c r="D21" s="71" t="s">
        <v>30</v>
      </c>
      <c r="E21" s="80">
        <f>SUM(E22,E24)</f>
        <v>0</v>
      </c>
      <c r="F21" s="80">
        <f>SUM(F22,F24)</f>
        <v>39622</v>
      </c>
      <c r="G21" s="80">
        <f>SUM(G22,G24)</f>
        <v>5545.49</v>
      </c>
      <c r="H21" s="81">
        <f t="shared" si="1"/>
        <v>13.995987077886021</v>
      </c>
    </row>
    <row r="22" spans="1:8" s="24" customFormat="1" ht="24.95" customHeight="1">
      <c r="A22" s="8"/>
      <c r="B22" s="8">
        <v>80101</v>
      </c>
      <c r="C22" s="8"/>
      <c r="D22" s="25" t="s">
        <v>31</v>
      </c>
      <c r="E22" s="13">
        <f>SUM(E23)</f>
        <v>0</v>
      </c>
      <c r="F22" s="13">
        <f t="shared" ref="F22" si="6">SUM(F23)</f>
        <v>24722</v>
      </c>
      <c r="G22" s="13">
        <f t="shared" ref="G22" si="7">SUM(G23)</f>
        <v>4453.75</v>
      </c>
      <c r="H22" s="3">
        <f t="shared" si="1"/>
        <v>18.015330474880674</v>
      </c>
    </row>
    <row r="23" spans="1:8" s="22" customFormat="1" ht="35.1" customHeight="1">
      <c r="A23" s="21"/>
      <c r="B23" s="21"/>
      <c r="C23" s="21">
        <v>4240</v>
      </c>
      <c r="D23" s="28" t="s">
        <v>35</v>
      </c>
      <c r="E23" s="16">
        <v>0</v>
      </c>
      <c r="F23" s="29">
        <v>24722</v>
      </c>
      <c r="G23" s="16">
        <v>4453.75</v>
      </c>
      <c r="H23" s="17">
        <f t="shared" si="1"/>
        <v>18.015330474880674</v>
      </c>
    </row>
    <row r="24" spans="1:8" s="24" customFormat="1" ht="35.1" customHeight="1">
      <c r="A24" s="8"/>
      <c r="B24" s="8">
        <v>80110</v>
      </c>
      <c r="C24" s="8"/>
      <c r="D24" s="26" t="s">
        <v>34</v>
      </c>
      <c r="E24" s="13">
        <f>SUM(E25)</f>
        <v>0</v>
      </c>
      <c r="F24" s="13">
        <f t="shared" ref="F24:G24" si="8">SUM(F25)</f>
        <v>14900</v>
      </c>
      <c r="G24" s="13">
        <f t="shared" si="8"/>
        <v>1091.74</v>
      </c>
      <c r="H24" s="3">
        <f t="shared" si="1"/>
        <v>7.3271140939597315</v>
      </c>
    </row>
    <row r="25" spans="1:8" s="22" customFormat="1" ht="35.1" customHeight="1">
      <c r="A25" s="21"/>
      <c r="B25" s="21"/>
      <c r="C25" s="21">
        <v>4240</v>
      </c>
      <c r="D25" s="28" t="s">
        <v>35</v>
      </c>
      <c r="E25" s="16">
        <v>0</v>
      </c>
      <c r="F25" s="29">
        <v>14900</v>
      </c>
      <c r="G25" s="16">
        <v>1091.74</v>
      </c>
      <c r="H25" s="17">
        <f t="shared" si="1"/>
        <v>7.3271140939597315</v>
      </c>
    </row>
    <row r="26" spans="1:8" s="7" customFormat="1" ht="24.95" customHeight="1">
      <c r="A26" s="77">
        <v>852</v>
      </c>
      <c r="B26" s="77"/>
      <c r="C26" s="77"/>
      <c r="D26" s="79" t="s">
        <v>16</v>
      </c>
      <c r="E26" s="80">
        <f>SUM(E27,E35,E43,E45,E47)</f>
        <v>1151800</v>
      </c>
      <c r="F26" s="80">
        <f>SUM(F27,F35,F43,F45,F47)</f>
        <v>3169811</v>
      </c>
      <c r="G26" s="80">
        <f t="shared" ref="G26" si="9">G27</f>
        <v>1018251.6900000001</v>
      </c>
      <c r="H26" s="81">
        <f t="shared" si="1"/>
        <v>32.123419661298421</v>
      </c>
    </row>
    <row r="27" spans="1:8" s="1" customFormat="1" ht="24.95" customHeight="1">
      <c r="A27" s="8"/>
      <c r="B27" s="8">
        <v>85211</v>
      </c>
      <c r="C27" s="8"/>
      <c r="D27" s="64" t="s">
        <v>38</v>
      </c>
      <c r="E27" s="13">
        <f>SUM(E28:E34)</f>
        <v>0</v>
      </c>
      <c r="F27" s="13">
        <f t="shared" ref="F27:G27" si="10">SUM(F28:F34)</f>
        <v>2022826</v>
      </c>
      <c r="G27" s="13">
        <f t="shared" si="10"/>
        <v>1018251.6900000001</v>
      </c>
      <c r="H27" s="3">
        <f t="shared" si="1"/>
        <v>50.338076038176297</v>
      </c>
    </row>
    <row r="28" spans="1:8" s="7" customFormat="1" ht="24.95" customHeight="1">
      <c r="A28" s="6"/>
      <c r="B28" s="6"/>
      <c r="C28" s="18">
        <v>3110</v>
      </c>
      <c r="D28" s="19" t="s">
        <v>26</v>
      </c>
      <c r="E28" s="16">
        <v>0</v>
      </c>
      <c r="F28" s="29">
        <v>1982369</v>
      </c>
      <c r="G28" s="68">
        <v>1006462.1</v>
      </c>
      <c r="H28" s="17">
        <f t="shared" si="1"/>
        <v>50.77067387554991</v>
      </c>
    </row>
    <row r="29" spans="1:8" s="7" customFormat="1" ht="32.1" customHeight="1">
      <c r="A29" s="6"/>
      <c r="B29" s="6"/>
      <c r="C29" s="18">
        <v>4010</v>
      </c>
      <c r="D29" s="20" t="s">
        <v>22</v>
      </c>
      <c r="E29" s="16">
        <v>0</v>
      </c>
      <c r="F29" s="29">
        <v>25000</v>
      </c>
      <c r="G29" s="68">
        <v>4286.66</v>
      </c>
      <c r="H29" s="17">
        <f t="shared" si="1"/>
        <v>17.146639999999998</v>
      </c>
    </row>
    <row r="30" spans="1:8" s="7" customFormat="1" ht="24.95" customHeight="1">
      <c r="A30" s="6"/>
      <c r="B30" s="6"/>
      <c r="C30" s="18">
        <v>4110</v>
      </c>
      <c r="D30" s="20" t="s">
        <v>21</v>
      </c>
      <c r="E30" s="16">
        <v>0</v>
      </c>
      <c r="F30" s="29">
        <v>4175</v>
      </c>
      <c r="G30" s="68">
        <v>0</v>
      </c>
      <c r="H30" s="17">
        <f t="shared" si="1"/>
        <v>0</v>
      </c>
    </row>
    <row r="31" spans="1:8" s="7" customFormat="1" ht="24.95" customHeight="1">
      <c r="A31" s="6"/>
      <c r="B31" s="6"/>
      <c r="C31" s="18">
        <v>4120</v>
      </c>
      <c r="D31" s="20" t="s">
        <v>23</v>
      </c>
      <c r="E31" s="16">
        <v>0</v>
      </c>
      <c r="F31" s="29">
        <v>615</v>
      </c>
      <c r="G31" s="68">
        <v>0</v>
      </c>
      <c r="H31" s="17">
        <f t="shared" si="1"/>
        <v>0</v>
      </c>
    </row>
    <row r="32" spans="1:8" s="23" customFormat="1" ht="24.95" customHeight="1">
      <c r="A32" s="21"/>
      <c r="B32" s="21"/>
      <c r="C32" s="21">
        <v>4170</v>
      </c>
      <c r="D32" s="20" t="s">
        <v>43</v>
      </c>
      <c r="E32" s="16">
        <v>0</v>
      </c>
      <c r="F32" s="29">
        <v>2000</v>
      </c>
      <c r="G32" s="68">
        <v>0</v>
      </c>
      <c r="H32" s="17">
        <f t="shared" si="1"/>
        <v>0</v>
      </c>
    </row>
    <row r="33" spans="1:8" s="23" customFormat="1" ht="24.95" customHeight="1">
      <c r="A33" s="21"/>
      <c r="B33" s="21"/>
      <c r="C33" s="18">
        <v>4210</v>
      </c>
      <c r="D33" s="20" t="s">
        <v>24</v>
      </c>
      <c r="E33" s="16">
        <v>0</v>
      </c>
      <c r="F33" s="29">
        <v>6000</v>
      </c>
      <c r="G33" s="68">
        <v>4835.93</v>
      </c>
      <c r="H33" s="17">
        <f t="shared" si="1"/>
        <v>80.598833333333346</v>
      </c>
    </row>
    <row r="34" spans="1:8" s="23" customFormat="1" ht="24.95" customHeight="1">
      <c r="A34" s="21"/>
      <c r="B34" s="21"/>
      <c r="C34" s="18">
        <v>4300</v>
      </c>
      <c r="D34" s="20" t="s">
        <v>25</v>
      </c>
      <c r="E34" s="16">
        <v>0</v>
      </c>
      <c r="F34" s="29">
        <v>2667</v>
      </c>
      <c r="G34" s="68">
        <v>2667</v>
      </c>
      <c r="H34" s="17">
        <f t="shared" si="1"/>
        <v>100</v>
      </c>
    </row>
    <row r="35" spans="1:8" s="1" customFormat="1" ht="78.75">
      <c r="A35" s="8"/>
      <c r="B35" s="8">
        <v>85212</v>
      </c>
      <c r="C35" s="8"/>
      <c r="D35" s="14" t="s">
        <v>17</v>
      </c>
      <c r="E35" s="13">
        <f>SUM(E36:E42)</f>
        <v>1150000</v>
      </c>
      <c r="F35" s="31">
        <f t="shared" ref="F35:G35" si="11">SUM(F36:F42)</f>
        <v>1144000</v>
      </c>
      <c r="G35" s="13">
        <f t="shared" si="11"/>
        <v>678287.37999999989</v>
      </c>
      <c r="H35" s="3">
        <f t="shared" si="1"/>
        <v>59.290854895104886</v>
      </c>
    </row>
    <row r="36" spans="1:8" s="22" customFormat="1" ht="24.95" customHeight="1">
      <c r="A36" s="21"/>
      <c r="B36" s="21"/>
      <c r="C36" s="18">
        <v>3110</v>
      </c>
      <c r="D36" s="19" t="s">
        <v>26</v>
      </c>
      <c r="E36" s="63">
        <v>1050000</v>
      </c>
      <c r="F36" s="29">
        <v>1044000</v>
      </c>
      <c r="G36" s="68">
        <v>630945.82999999996</v>
      </c>
      <c r="H36" s="17">
        <f t="shared" si="1"/>
        <v>60.435424329501906</v>
      </c>
    </row>
    <row r="37" spans="1:8" s="22" customFormat="1" ht="32.1" customHeight="1">
      <c r="A37" s="21"/>
      <c r="B37" s="21"/>
      <c r="C37" s="18">
        <v>4010</v>
      </c>
      <c r="D37" s="20" t="s">
        <v>22</v>
      </c>
      <c r="E37" s="65">
        <v>26000</v>
      </c>
      <c r="F37" s="29">
        <v>26000</v>
      </c>
      <c r="G37" s="68">
        <v>15088.74</v>
      </c>
      <c r="H37" s="17">
        <f t="shared" si="1"/>
        <v>58.033615384615388</v>
      </c>
    </row>
    <row r="38" spans="1:8" s="22" customFormat="1" ht="24.95" customHeight="1">
      <c r="A38" s="21"/>
      <c r="B38" s="21"/>
      <c r="C38" s="18">
        <v>4110</v>
      </c>
      <c r="D38" s="20" t="s">
        <v>21</v>
      </c>
      <c r="E38" s="63">
        <v>69000</v>
      </c>
      <c r="F38" s="29">
        <v>69000</v>
      </c>
      <c r="G38" s="68">
        <v>29859.45</v>
      </c>
      <c r="H38" s="17">
        <f t="shared" si="1"/>
        <v>43.274565217391306</v>
      </c>
    </row>
    <row r="39" spans="1:8" s="22" customFormat="1" ht="24.95" customHeight="1">
      <c r="A39" s="21"/>
      <c r="B39" s="21"/>
      <c r="C39" s="18">
        <v>4120</v>
      </c>
      <c r="D39" s="20" t="s">
        <v>23</v>
      </c>
      <c r="E39" s="66">
        <v>650</v>
      </c>
      <c r="F39" s="29">
        <v>650</v>
      </c>
      <c r="G39" s="68">
        <v>0</v>
      </c>
      <c r="H39" s="17">
        <f t="shared" si="1"/>
        <v>0</v>
      </c>
    </row>
    <row r="40" spans="1:8" s="22" customFormat="1" ht="24.95" customHeight="1">
      <c r="A40" s="21"/>
      <c r="B40" s="21"/>
      <c r="C40" s="18">
        <v>4210</v>
      </c>
      <c r="D40" s="20" t="s">
        <v>24</v>
      </c>
      <c r="E40" s="67">
        <v>2000</v>
      </c>
      <c r="F40" s="29">
        <v>2000</v>
      </c>
      <c r="G40" s="68">
        <v>337.61</v>
      </c>
      <c r="H40" s="17">
        <f t="shared" si="1"/>
        <v>16.880500000000001</v>
      </c>
    </row>
    <row r="41" spans="1:8" s="22" customFormat="1" ht="24.95" customHeight="1">
      <c r="A41" s="21"/>
      <c r="B41" s="21"/>
      <c r="C41" s="18">
        <v>4300</v>
      </c>
      <c r="D41" s="20" t="s">
        <v>25</v>
      </c>
      <c r="E41" s="63">
        <v>1350</v>
      </c>
      <c r="F41" s="29">
        <v>1350</v>
      </c>
      <c r="G41" s="68">
        <v>1307.75</v>
      </c>
      <c r="H41" s="17">
        <f t="shared" si="1"/>
        <v>96.870370370370367</v>
      </c>
    </row>
    <row r="42" spans="1:8" s="22" customFormat="1" ht="35.1" customHeight="1">
      <c r="A42" s="21"/>
      <c r="B42" s="21"/>
      <c r="C42" s="18">
        <v>4700</v>
      </c>
      <c r="D42" s="19" t="s">
        <v>27</v>
      </c>
      <c r="E42" s="63">
        <v>1000</v>
      </c>
      <c r="F42" s="29">
        <v>1000</v>
      </c>
      <c r="G42" s="68">
        <v>748</v>
      </c>
      <c r="H42" s="17">
        <f t="shared" si="1"/>
        <v>74.8</v>
      </c>
    </row>
    <row r="43" spans="1:8" s="1" customFormat="1" ht="76.5">
      <c r="A43" s="8"/>
      <c r="B43" s="8">
        <v>85213</v>
      </c>
      <c r="C43" s="8"/>
      <c r="D43" s="61" t="s">
        <v>18</v>
      </c>
      <c r="E43" s="13">
        <f>SUM(E44)</f>
        <v>1800</v>
      </c>
      <c r="F43" s="31">
        <f t="shared" ref="F43:G43" si="12">SUM(F44)</f>
        <v>2457</v>
      </c>
      <c r="G43" s="31">
        <f t="shared" si="12"/>
        <v>2457</v>
      </c>
      <c r="H43" s="3">
        <f t="shared" si="1"/>
        <v>100</v>
      </c>
    </row>
    <row r="44" spans="1:8" s="22" customFormat="1" ht="24.95" customHeight="1">
      <c r="A44" s="21"/>
      <c r="B44" s="21"/>
      <c r="C44" s="18">
        <v>4130</v>
      </c>
      <c r="D44" s="19" t="s">
        <v>28</v>
      </c>
      <c r="E44" s="16">
        <v>1800</v>
      </c>
      <c r="F44" s="68">
        <v>2457</v>
      </c>
      <c r="G44" s="68">
        <v>2457</v>
      </c>
      <c r="H44" s="17">
        <f t="shared" si="1"/>
        <v>100</v>
      </c>
    </row>
    <row r="45" spans="1:8" s="24" customFormat="1" ht="110.25">
      <c r="A45" s="8"/>
      <c r="B45" s="8">
        <v>85231</v>
      </c>
      <c r="C45" s="9"/>
      <c r="D45" s="40" t="s">
        <v>18</v>
      </c>
      <c r="E45" s="13">
        <f>SUM(E46)</f>
        <v>0</v>
      </c>
      <c r="F45" s="13">
        <f t="shared" ref="F45:G45" si="13">SUM(F46)</f>
        <v>400</v>
      </c>
      <c r="G45" s="13">
        <f t="shared" si="13"/>
        <v>0</v>
      </c>
      <c r="H45" s="3">
        <f t="shared" si="1"/>
        <v>0</v>
      </c>
    </row>
    <row r="46" spans="1:8" s="22" customFormat="1" ht="24.95" customHeight="1">
      <c r="A46" s="21"/>
      <c r="B46" s="21"/>
      <c r="C46" s="18">
        <v>3110</v>
      </c>
      <c r="D46" s="19" t="s">
        <v>26</v>
      </c>
      <c r="E46" s="16">
        <v>0</v>
      </c>
      <c r="F46" s="68">
        <v>400</v>
      </c>
      <c r="G46" s="68">
        <v>0</v>
      </c>
      <c r="H46" s="17"/>
    </row>
    <row r="47" spans="1:8" s="1" customFormat="1" ht="24.95" customHeight="1">
      <c r="A47" s="8"/>
      <c r="B47" s="8">
        <v>85295</v>
      </c>
      <c r="C47" s="8"/>
      <c r="D47" s="2" t="s">
        <v>12</v>
      </c>
      <c r="E47" s="13">
        <f>SUM(E48:E48)</f>
        <v>0</v>
      </c>
      <c r="F47" s="31">
        <f>SUM(F48:F48)</f>
        <v>128</v>
      </c>
      <c r="G47" s="13">
        <f>SUM(G48:G48)</f>
        <v>128</v>
      </c>
      <c r="H47" s="3">
        <f t="shared" si="1"/>
        <v>100</v>
      </c>
    </row>
    <row r="48" spans="1:8" s="23" customFormat="1" ht="24.95" customHeight="1">
      <c r="A48" s="21"/>
      <c r="B48" s="21"/>
      <c r="C48" s="18">
        <v>4210</v>
      </c>
      <c r="D48" s="20" t="s">
        <v>24</v>
      </c>
      <c r="E48" s="16">
        <v>0</v>
      </c>
      <c r="F48" s="29">
        <v>128</v>
      </c>
      <c r="G48" s="29">
        <v>128</v>
      </c>
      <c r="H48" s="17">
        <f t="shared" si="1"/>
        <v>100</v>
      </c>
    </row>
    <row r="49" spans="1:8" s="11" customFormat="1" ht="50.1" customHeight="1">
      <c r="A49" s="93" t="s">
        <v>11</v>
      </c>
      <c r="B49" s="94"/>
      <c r="C49" s="94"/>
      <c r="D49" s="95"/>
      <c r="E49" s="12">
        <f>SUM(E26,E21,E17,E10,E7)</f>
        <v>1199775</v>
      </c>
      <c r="F49" s="12">
        <f>SUM(F26,F21,F17,F10,F7)</f>
        <v>3285960.19</v>
      </c>
      <c r="G49" s="12">
        <f>SUM(G26,G21,G17,G10,G7)</f>
        <v>1070528.3700000001</v>
      </c>
      <c r="H49" s="4">
        <f t="shared" si="1"/>
        <v>32.578860001344083</v>
      </c>
    </row>
  </sheetData>
  <mergeCells count="7">
    <mergeCell ref="H5:H6"/>
    <mergeCell ref="A49:D49"/>
    <mergeCell ref="A5:C5"/>
    <mergeCell ref="D5:D6"/>
    <mergeCell ref="E5:E6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(1d) dochody</vt:lpstr>
      <vt:lpstr>(1d) wydatki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m.salska</cp:lastModifiedBy>
  <cp:lastPrinted>2016-07-21T07:18:58Z</cp:lastPrinted>
  <dcterms:created xsi:type="dcterms:W3CDTF">2014-07-28T10:13:21Z</dcterms:created>
  <dcterms:modified xsi:type="dcterms:W3CDTF">2016-07-28T11:15:49Z</dcterms:modified>
</cp:coreProperties>
</file>